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7815" activeTab="1"/>
  </bookViews>
  <sheets>
    <sheet name="Permacolor Sanded 25 lb" sheetId="1" r:id="rId1"/>
    <sheet name="Permacolor Sanded 8 lb" sheetId="2" r:id="rId2"/>
    <sheet name="Laticrete 1500 Sanded 10 lb" sheetId="3" r:id="rId3"/>
    <sheet name="Laticrete 1500 Sanded 25 lb" sheetId="4" r:id="rId4"/>
    <sheet name="Laticrete 1600 Unsanded 8 lb" sheetId="5" r:id="rId5"/>
  </sheets>
  <definedNames>
    <definedName name="_xlnm.Print_Area" localSheetId="1">'Permacolor Sanded 8 lb'!$A$1:$N$24</definedName>
  </definedNames>
  <calcPr fullCalcOnLoad="1"/>
</workbook>
</file>

<file path=xl/sharedStrings.xml><?xml version="1.0" encoding="utf-8"?>
<sst xmlns="http://schemas.openxmlformats.org/spreadsheetml/2006/main" count="227" uniqueCount="36">
  <si>
    <t>Width</t>
  </si>
  <si>
    <t>Length</t>
  </si>
  <si>
    <t>Thickness</t>
  </si>
  <si>
    <t>Tiles per SF</t>
  </si>
  <si>
    <t>1/16</t>
  </si>
  <si>
    <t>1/8</t>
  </si>
  <si>
    <t>3/16</t>
  </si>
  <si>
    <t>1/4</t>
  </si>
  <si>
    <t>5/16</t>
  </si>
  <si>
    <t>3/8</t>
  </si>
  <si>
    <t>7/16</t>
  </si>
  <si>
    <t>1/2</t>
  </si>
  <si>
    <t>Grout Joint Size</t>
  </si>
  <si>
    <t>Cu In. grout per unit:</t>
  </si>
  <si>
    <t>NR</t>
  </si>
  <si>
    <t>= Use in joints larger than 1/8" Not Reccomended. Use SpectraLock or 1500 Series</t>
  </si>
  <si>
    <t>= Use in joints smaller than 1/8" Not Reccomended. Use SpectraLock or 1600 Series</t>
  </si>
  <si>
    <t>Notes:</t>
  </si>
  <si>
    <t>Actual coverage will vary depending on jobsite conditions, actual tile size and installed grout joint size. Use of sufficient thin-set reduces grout requirement.</t>
  </si>
  <si>
    <t>Calculated Coverage Per Unit</t>
  </si>
  <si>
    <t>Measure exact dimensions of tile</t>
  </si>
  <si>
    <t>In GREEN box, enter desired joint width in inches (fraction or decimal is OK)</t>
  </si>
  <si>
    <t>In YELLOW boxes, enter tile dimensions in inches (fraction or decimal is OK)</t>
  </si>
  <si>
    <t>LATICRETE®  Grout - Coverage in Square Feet per Unit</t>
  </si>
  <si>
    <t>Tile Size (inches)</t>
  </si>
  <si>
    <t>Grout Joint Size (inches)</t>
  </si>
  <si>
    <t>(inches)</t>
  </si>
  <si>
    <t>Exact Tile Size Coverage Calculator</t>
  </si>
  <si>
    <t>Nominal Tile Size Coverage Calculator</t>
  </si>
  <si>
    <t>LATICRETE 1500 Series Sanded Cement Grout, 10 lb. Unit</t>
  </si>
  <si>
    <t>LATICRETE 1500 Series Sanded Cement Grout, 25 lb. Unit</t>
  </si>
  <si>
    <t>LATICRETE 1600 Series Unsanded Cement Grout, 8 lb. Unit</t>
  </si>
  <si>
    <t xml:space="preserve">Calculated coverage indicated is approximate, based on "nominal" tile size and is provided for purposes of estimation only. </t>
  </si>
  <si>
    <t>Add 10% for waste, spillage and clean-up with Ceramic Tile and 10%-15% when grouting unglazed quarry tile.</t>
  </si>
  <si>
    <t>LATICRETE PermaColor™ Grout, 25 lb. Unit</t>
  </si>
  <si>
    <t>LATICRETE Permacolor Cement Grout, 8 lb. Unit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</si>
</sst>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" fillId="33" borderId="16" xfId="0" applyFont="1" applyFill="1" applyBorder="1" applyAlignment="1" quotePrefix="1">
      <alignment horizontal="center"/>
    </xf>
    <xf numFmtId="0" fontId="1" fillId="33" borderId="0" xfId="0" applyFont="1" applyFill="1" applyBorder="1" applyAlignment="1" quotePrefix="1">
      <alignment horizontal="center"/>
    </xf>
    <xf numFmtId="0" fontId="1" fillId="33" borderId="17" xfId="0" applyFont="1" applyFill="1" applyBorder="1" applyAlignment="1" quotePrefix="1">
      <alignment horizontal="center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0" xfId="0" applyFont="1" applyAlignment="1" quotePrefix="1">
      <alignment/>
    </xf>
    <xf numFmtId="0" fontId="1" fillId="0" borderId="18" xfId="0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170" fontId="0" fillId="33" borderId="11" xfId="0" applyNumberFormat="1" applyFill="1" applyBorder="1" applyAlignment="1">
      <alignment horizontal="center"/>
    </xf>
    <xf numFmtId="170" fontId="2" fillId="33" borderId="11" xfId="0" applyNumberFormat="1" applyFont="1" applyFill="1" applyBorder="1" applyAlignment="1">
      <alignment horizontal="center"/>
    </xf>
    <xf numFmtId="0" fontId="0" fillId="0" borderId="0" xfId="0" applyAlignment="1" quotePrefix="1">
      <alignment/>
    </xf>
    <xf numFmtId="13" fontId="0" fillId="34" borderId="11" xfId="0" applyNumberFormat="1" applyFill="1" applyBorder="1" applyAlignment="1">
      <alignment horizontal="center"/>
    </xf>
    <xf numFmtId="13" fontId="0" fillId="0" borderId="0" xfId="0" applyNumberFormat="1" applyAlignment="1">
      <alignment horizontal="center"/>
    </xf>
    <xf numFmtId="13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/>
    </xf>
    <xf numFmtId="13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33" borderId="11" xfId="0" applyNumberFormat="1" applyFill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/>
    </xf>
    <xf numFmtId="13" fontId="0" fillId="0" borderId="15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170" fontId="1" fillId="33" borderId="12" xfId="0" applyNumberFormat="1" applyFont="1" applyFill="1" applyBorder="1" applyAlignment="1">
      <alignment horizontal="center"/>
    </xf>
    <xf numFmtId="170" fontId="1" fillId="33" borderId="10" xfId="0" applyNumberFormat="1" applyFont="1" applyFill="1" applyBorder="1" applyAlignment="1">
      <alignment horizontal="center"/>
    </xf>
    <xf numFmtId="170" fontId="1" fillId="33" borderId="18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3" fontId="0" fillId="35" borderId="12" xfId="0" applyNumberFormat="1" applyFont="1" applyFill="1" applyBorder="1" applyAlignment="1">
      <alignment horizontal="center"/>
    </xf>
    <xf numFmtId="13" fontId="0" fillId="35" borderId="18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3" width="10.57421875" style="0" customWidth="1"/>
    <col min="4" max="4" width="12.421875" style="1" customWidth="1"/>
    <col min="9" max="9" width="9.140625" style="0" hidden="1" customWidth="1"/>
    <col min="11" max="11" width="9.140625" style="0" hidden="1" customWidth="1"/>
  </cols>
  <sheetData>
    <row r="1" spans="1:14" ht="15.75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4" s="29" customFormat="1" ht="33" customHeight="1">
      <c r="A2" s="28" t="s">
        <v>34</v>
      </c>
      <c r="D2" s="30"/>
    </row>
    <row r="3" spans="1:3" ht="18.75" customHeight="1" hidden="1">
      <c r="A3" s="4" t="s">
        <v>13</v>
      </c>
      <c r="B3" s="2"/>
      <c r="C3" s="18">
        <v>434.4</v>
      </c>
    </row>
    <row r="4" spans="1:4" ht="12.75">
      <c r="A4" s="5"/>
      <c r="B4" s="5"/>
      <c r="C4" s="5"/>
      <c r="D4" s="6"/>
    </row>
    <row r="5" spans="1:4" s="29" customFormat="1" ht="36" customHeight="1">
      <c r="A5" s="39" t="s">
        <v>27</v>
      </c>
      <c r="D5" s="30"/>
    </row>
    <row r="6" ht="12.75">
      <c r="B6" s="43" t="s">
        <v>20</v>
      </c>
    </row>
    <row r="7" ht="12.75">
      <c r="B7" s="43" t="s">
        <v>22</v>
      </c>
    </row>
    <row r="8" spans="2:6" ht="12.75">
      <c r="B8" s="43" t="s">
        <v>21</v>
      </c>
      <c r="F8" s="34"/>
    </row>
    <row r="9" spans="2:6" ht="12.75">
      <c r="B9" s="43"/>
      <c r="F9" s="34"/>
    </row>
    <row r="10" spans="1:12" ht="12.75">
      <c r="A10" s="51" t="s">
        <v>24</v>
      </c>
      <c r="B10" s="52"/>
      <c r="C10" s="53"/>
      <c r="D10" s="49"/>
      <c r="E10" s="64" t="s">
        <v>12</v>
      </c>
      <c r="F10" s="65"/>
      <c r="G10" s="55" t="s">
        <v>19</v>
      </c>
      <c r="H10" s="56"/>
      <c r="I10" s="57"/>
      <c r="J10" s="47"/>
      <c r="K10" s="45"/>
      <c r="L10" s="45"/>
    </row>
    <row r="11" spans="1:12" ht="12.75">
      <c r="A11" s="14" t="s">
        <v>0</v>
      </c>
      <c r="B11" s="15" t="s">
        <v>1</v>
      </c>
      <c r="C11" s="16" t="s">
        <v>2</v>
      </c>
      <c r="E11" s="66" t="s">
        <v>26</v>
      </c>
      <c r="F11" s="67"/>
      <c r="G11" s="55"/>
      <c r="H11" s="56"/>
      <c r="I11" s="57"/>
      <c r="J11" s="47"/>
      <c r="K11" s="45"/>
      <c r="L11" s="45"/>
    </row>
    <row r="12" spans="1:10" ht="12.75">
      <c r="A12" s="35">
        <v>4</v>
      </c>
      <c r="B12" s="35">
        <v>4</v>
      </c>
      <c r="C12" s="35">
        <v>0.3125</v>
      </c>
      <c r="D12" s="50"/>
      <c r="E12" s="68">
        <v>0.125</v>
      </c>
      <c r="F12" s="69"/>
      <c r="G12" s="61">
        <f>SUM($C$3/((A12+B12+E12)*C12*E12*(144/((A12+E12)*(B12+E12)))))</f>
        <v>161.73046153846153</v>
      </c>
      <c r="H12" s="62"/>
      <c r="I12" s="63"/>
      <c r="J12" s="48"/>
    </row>
    <row r="14" spans="1:4" s="42" customFormat="1" ht="36" customHeight="1">
      <c r="A14" s="40" t="s">
        <v>28</v>
      </c>
      <c r="B14" s="41"/>
      <c r="C14" s="41"/>
      <c r="D14" s="41"/>
    </row>
    <row r="15" spans="1:12" ht="12.75">
      <c r="A15" s="51" t="s">
        <v>24</v>
      </c>
      <c r="B15" s="52"/>
      <c r="C15" s="53"/>
      <c r="D15" s="3" t="s">
        <v>3</v>
      </c>
      <c r="E15" s="58" t="s">
        <v>25</v>
      </c>
      <c r="F15" s="59"/>
      <c r="G15" s="59"/>
      <c r="H15" s="59"/>
      <c r="I15" s="59"/>
      <c r="J15" s="59"/>
      <c r="K15" s="59"/>
      <c r="L15" s="60"/>
    </row>
    <row r="16" spans="1:12" ht="12.75">
      <c r="A16" s="14" t="s">
        <v>0</v>
      </c>
      <c r="B16" s="15" t="s">
        <v>1</v>
      </c>
      <c r="C16" s="16" t="s">
        <v>2</v>
      </c>
      <c r="D16" s="7"/>
      <c r="E16" s="11" t="s">
        <v>4</v>
      </c>
      <c r="F16" s="12" t="s">
        <v>5</v>
      </c>
      <c r="G16" s="12" t="s">
        <v>6</v>
      </c>
      <c r="H16" s="12" t="s">
        <v>7</v>
      </c>
      <c r="I16" s="12" t="s">
        <v>8</v>
      </c>
      <c r="J16" s="12" t="s">
        <v>9</v>
      </c>
      <c r="K16" s="12" t="s">
        <v>10</v>
      </c>
      <c r="L16" s="13" t="s">
        <v>11</v>
      </c>
    </row>
    <row r="17" spans="1:12" ht="12.75">
      <c r="A17" s="14"/>
      <c r="B17" s="15"/>
      <c r="C17" s="16"/>
      <c r="D17" s="7"/>
      <c r="E17" s="19">
        <v>0.0625</v>
      </c>
      <c r="F17" s="20">
        <v>0.125</v>
      </c>
      <c r="G17" s="20">
        <v>0.188</v>
      </c>
      <c r="H17" s="20">
        <v>0.25</v>
      </c>
      <c r="I17" s="20">
        <v>0.313</v>
      </c>
      <c r="J17" s="20">
        <v>0.375</v>
      </c>
      <c r="K17" s="20">
        <v>0.438</v>
      </c>
      <c r="L17" s="21">
        <v>0.5</v>
      </c>
    </row>
    <row r="18" spans="1:12" ht="12.75">
      <c r="A18" s="37">
        <v>1</v>
      </c>
      <c r="B18" s="37">
        <v>1</v>
      </c>
      <c r="C18" s="37">
        <v>0.25</v>
      </c>
      <c r="D18" s="31">
        <f aca="true" t="shared" si="0" ref="D18:D27">SUM(144/(A18*B18))</f>
        <v>144</v>
      </c>
      <c r="E18" s="46">
        <f aca="true" t="shared" si="1" ref="E18:L27">SUM($C$3/(($A18+$B18-E$17)*$C18*$D18*E$17))</f>
        <v>99.64731182795698</v>
      </c>
      <c r="F18" s="46">
        <f t="shared" si="1"/>
        <v>51.48444444444444</v>
      </c>
      <c r="G18" s="46">
        <f t="shared" si="1"/>
        <v>35.421852739029006</v>
      </c>
      <c r="H18" s="46">
        <f t="shared" si="1"/>
        <v>27.58095238095238</v>
      </c>
      <c r="I18" s="46">
        <f t="shared" si="1"/>
        <v>22.85219365277165</v>
      </c>
      <c r="J18" s="46">
        <f t="shared" si="1"/>
        <v>19.801709401709402</v>
      </c>
      <c r="K18" s="46">
        <f t="shared" si="1"/>
        <v>17.63730299327444</v>
      </c>
      <c r="L18" s="46">
        <f t="shared" si="1"/>
        <v>16.08888888888889</v>
      </c>
    </row>
    <row r="19" spans="1:12" ht="12.75">
      <c r="A19" s="37">
        <v>2</v>
      </c>
      <c r="B19" s="37">
        <v>2</v>
      </c>
      <c r="C19" s="37">
        <v>0.25</v>
      </c>
      <c r="D19" s="31">
        <f t="shared" si="0"/>
        <v>36</v>
      </c>
      <c r="E19" s="46">
        <f t="shared" si="1"/>
        <v>196.13121693121693</v>
      </c>
      <c r="F19" s="46">
        <f t="shared" si="1"/>
        <v>99.64731182795698</v>
      </c>
      <c r="G19" s="46">
        <f t="shared" si="1"/>
        <v>67.34983962552</v>
      </c>
      <c r="H19" s="46">
        <f t="shared" si="1"/>
        <v>51.48444444444444</v>
      </c>
      <c r="I19" s="46">
        <f t="shared" si="1"/>
        <v>41.82441084049446</v>
      </c>
      <c r="J19" s="46">
        <f t="shared" si="1"/>
        <v>35.506513409961684</v>
      </c>
      <c r="K19" s="46">
        <f t="shared" si="1"/>
        <v>30.937077232447695</v>
      </c>
      <c r="L19" s="46">
        <f t="shared" si="1"/>
        <v>27.58095238095238</v>
      </c>
    </row>
    <row r="20" spans="1:12" ht="12.75">
      <c r="A20" s="37">
        <v>4.25</v>
      </c>
      <c r="B20" s="37">
        <v>4.25</v>
      </c>
      <c r="C20" s="37">
        <v>0.3125</v>
      </c>
      <c r="D20" s="31">
        <f t="shared" si="0"/>
        <v>7.972318339100346</v>
      </c>
      <c r="E20" s="46">
        <f t="shared" si="1"/>
        <v>330.6445432098766</v>
      </c>
      <c r="F20" s="46">
        <f t="shared" si="1"/>
        <v>166.55601990049752</v>
      </c>
      <c r="G20" s="46">
        <f t="shared" si="1"/>
        <v>111.58139304705152</v>
      </c>
      <c r="H20" s="46">
        <f t="shared" si="1"/>
        <v>84.53979797979798</v>
      </c>
      <c r="I20" s="46">
        <f t="shared" si="1"/>
        <v>68.04340448304171</v>
      </c>
      <c r="J20" s="46">
        <f t="shared" si="1"/>
        <v>57.22694017094016</v>
      </c>
      <c r="K20" s="46">
        <f t="shared" si="1"/>
        <v>49.37854156920094</v>
      </c>
      <c r="L20" s="46">
        <f t="shared" si="1"/>
        <v>43.59083333333333</v>
      </c>
    </row>
    <row r="21" spans="1:12" ht="12.75">
      <c r="A21" s="37">
        <v>6</v>
      </c>
      <c r="B21" s="37">
        <v>6</v>
      </c>
      <c r="C21" s="37">
        <v>0.5</v>
      </c>
      <c r="D21" s="31">
        <f t="shared" si="0"/>
        <v>4</v>
      </c>
      <c r="E21" s="46">
        <f t="shared" si="1"/>
        <v>291.1162303664921</v>
      </c>
      <c r="F21" s="46">
        <f t="shared" si="1"/>
        <v>146.3242105263158</v>
      </c>
      <c r="G21" s="46">
        <f t="shared" si="1"/>
        <v>97.80893573790807</v>
      </c>
      <c r="H21" s="46">
        <f t="shared" si="1"/>
        <v>73.94042553191488</v>
      </c>
      <c r="I21" s="46">
        <f t="shared" si="1"/>
        <v>59.37620539574432</v>
      </c>
      <c r="J21" s="46">
        <f t="shared" si="1"/>
        <v>49.82365591397849</v>
      </c>
      <c r="K21" s="46">
        <f t="shared" si="1"/>
        <v>42.889674014781534</v>
      </c>
      <c r="L21" s="46">
        <f t="shared" si="1"/>
        <v>37.77391304347826</v>
      </c>
    </row>
    <row r="22" spans="1:12" ht="12.75">
      <c r="A22" s="37">
        <v>8</v>
      </c>
      <c r="B22" s="37">
        <v>8</v>
      </c>
      <c r="C22" s="37">
        <v>0.375</v>
      </c>
      <c r="D22" s="31">
        <f t="shared" si="0"/>
        <v>2.25</v>
      </c>
      <c r="E22" s="46">
        <f t="shared" si="1"/>
        <v>516.8634422657951</v>
      </c>
      <c r="F22" s="46">
        <f t="shared" si="1"/>
        <v>259.44916885389324</v>
      </c>
      <c r="G22" s="46">
        <f t="shared" si="1"/>
        <v>173.19341506196628</v>
      </c>
      <c r="H22" s="46">
        <f t="shared" si="1"/>
        <v>130.75414462081127</v>
      </c>
      <c r="I22" s="46">
        <f t="shared" si="1"/>
        <v>104.8556403094898</v>
      </c>
      <c r="J22" s="46">
        <f t="shared" si="1"/>
        <v>87.86678518518518</v>
      </c>
      <c r="K22" s="46">
        <f t="shared" si="1"/>
        <v>75.53296087185277</v>
      </c>
      <c r="L22" s="46">
        <f t="shared" si="1"/>
        <v>66.43154121863799</v>
      </c>
    </row>
    <row r="23" spans="1:12" ht="12.75">
      <c r="A23" s="37">
        <v>12</v>
      </c>
      <c r="B23" s="37">
        <v>12</v>
      </c>
      <c r="C23" s="37">
        <v>0.375</v>
      </c>
      <c r="D23" s="31">
        <f t="shared" si="0"/>
        <v>1</v>
      </c>
      <c r="E23" s="46">
        <f t="shared" si="1"/>
        <v>774.2830287206266</v>
      </c>
      <c r="F23" s="46">
        <f t="shared" si="1"/>
        <v>388.15497382198953</v>
      </c>
      <c r="G23" s="46">
        <f t="shared" si="1"/>
        <v>258.76457784560614</v>
      </c>
      <c r="H23" s="46">
        <f t="shared" si="1"/>
        <v>195.09894736842105</v>
      </c>
      <c r="I23" s="46">
        <f t="shared" si="1"/>
        <v>156.24428870070815</v>
      </c>
      <c r="J23" s="46">
        <f t="shared" si="1"/>
        <v>130.75414462081127</v>
      </c>
      <c r="K23" s="46">
        <f t="shared" si="1"/>
        <v>112.2463652681219</v>
      </c>
      <c r="L23" s="46">
        <f t="shared" si="1"/>
        <v>98.58723404255319</v>
      </c>
    </row>
    <row r="24" spans="1:12" ht="12.75">
      <c r="A24" s="37">
        <v>13</v>
      </c>
      <c r="B24" s="37">
        <v>13</v>
      </c>
      <c r="C24" s="37">
        <v>0.375</v>
      </c>
      <c r="D24" s="31">
        <f t="shared" si="0"/>
        <v>0.8520710059171598</v>
      </c>
      <c r="E24" s="46">
        <f t="shared" si="1"/>
        <v>838.6381793842035</v>
      </c>
      <c r="F24" s="46">
        <f t="shared" si="1"/>
        <v>420.33193773483623</v>
      </c>
      <c r="G24" s="46">
        <f t="shared" si="1"/>
        <v>280.15814661313533</v>
      </c>
      <c r="H24" s="46">
        <f t="shared" si="1"/>
        <v>211.18619201725994</v>
      </c>
      <c r="I24" s="46">
        <f t="shared" si="1"/>
        <v>169.09276980537896</v>
      </c>
      <c r="J24" s="46">
        <f t="shared" si="1"/>
        <v>141.47757904245708</v>
      </c>
      <c r="K24" s="46">
        <f t="shared" si="1"/>
        <v>121.42659597732569</v>
      </c>
      <c r="L24" s="46">
        <f t="shared" si="1"/>
        <v>106.62832244008713</v>
      </c>
    </row>
    <row r="25" spans="1:12" ht="12.75">
      <c r="A25" s="37">
        <v>16</v>
      </c>
      <c r="B25" s="37">
        <v>16</v>
      </c>
      <c r="C25" s="37">
        <v>0.375</v>
      </c>
      <c r="D25" s="31">
        <f t="shared" si="0"/>
        <v>0.5625</v>
      </c>
      <c r="E25" s="46">
        <f t="shared" si="1"/>
        <v>1031.7039356381822</v>
      </c>
      <c r="F25" s="46">
        <f t="shared" si="1"/>
        <v>516.8634422657951</v>
      </c>
      <c r="G25" s="46">
        <f t="shared" si="1"/>
        <v>344.3397810838439</v>
      </c>
      <c r="H25" s="46">
        <f t="shared" si="1"/>
        <v>259.44916885389324</v>
      </c>
      <c r="I25" s="46">
        <f t="shared" si="1"/>
        <v>207.63978029286028</v>
      </c>
      <c r="J25" s="46">
        <f t="shared" si="1"/>
        <v>173.64977309325135</v>
      </c>
      <c r="K25" s="46">
        <f t="shared" si="1"/>
        <v>148.96951233607155</v>
      </c>
      <c r="L25" s="46">
        <f t="shared" si="1"/>
        <v>130.75414462081127</v>
      </c>
    </row>
    <row r="26" spans="1:12" ht="12.75">
      <c r="A26" s="37">
        <v>18</v>
      </c>
      <c r="B26" s="37">
        <v>18</v>
      </c>
      <c r="C26" s="37">
        <v>0.375</v>
      </c>
      <c r="D26" s="31">
        <f t="shared" si="0"/>
        <v>0.4444444444444444</v>
      </c>
      <c r="E26" s="46">
        <f t="shared" si="1"/>
        <v>1160.414608695652</v>
      </c>
      <c r="F26" s="46">
        <f t="shared" si="1"/>
        <v>581.218118466899</v>
      </c>
      <c r="G26" s="46">
        <f t="shared" si="1"/>
        <v>387.1280516931208</v>
      </c>
      <c r="H26" s="46">
        <f t="shared" si="1"/>
        <v>291.62517482517484</v>
      </c>
      <c r="I26" s="46">
        <f t="shared" si="1"/>
        <v>233.3386541183279</v>
      </c>
      <c r="J26" s="46">
        <f t="shared" si="1"/>
        <v>195.09894736842105</v>
      </c>
      <c r="K26" s="46">
        <f t="shared" si="1"/>
        <v>167.3326846495374</v>
      </c>
      <c r="L26" s="46">
        <f t="shared" si="1"/>
        <v>146.83943661971833</v>
      </c>
    </row>
    <row r="27" spans="1:12" ht="12" customHeight="1">
      <c r="A27" s="37">
        <v>24</v>
      </c>
      <c r="B27" s="37">
        <v>24</v>
      </c>
      <c r="C27" s="37">
        <v>0.375</v>
      </c>
      <c r="D27" s="31">
        <f t="shared" si="0"/>
        <v>0.25</v>
      </c>
      <c r="E27" s="46">
        <f t="shared" si="1"/>
        <v>1546.5470664928291</v>
      </c>
      <c r="F27" s="46">
        <f t="shared" si="1"/>
        <v>774.2830287206266</v>
      </c>
      <c r="G27" s="46">
        <f t="shared" si="1"/>
        <v>515.4941962402388</v>
      </c>
      <c r="H27" s="46">
        <f t="shared" si="1"/>
        <v>388.15497382198953</v>
      </c>
      <c r="I27" s="46">
        <f t="shared" si="1"/>
        <v>310.43751684557003</v>
      </c>
      <c r="J27" s="46">
        <f t="shared" si="1"/>
        <v>259.44916885389324</v>
      </c>
      <c r="K27" s="46">
        <f t="shared" si="1"/>
        <v>222.42536970249265</v>
      </c>
      <c r="L27" s="46">
        <f t="shared" si="1"/>
        <v>195.09894736842105</v>
      </c>
    </row>
    <row r="28" spans="1:6" ht="12.75">
      <c r="A28" s="1"/>
      <c r="B28" s="1"/>
      <c r="C28" s="1"/>
      <c r="E28" s="22"/>
      <c r="F28" s="17"/>
    </row>
    <row r="29" spans="1:6" ht="12.75">
      <c r="A29" s="1"/>
      <c r="B29" s="1"/>
      <c r="C29" s="1"/>
      <c r="E29" s="22"/>
      <c r="F29" s="17"/>
    </row>
    <row r="30" spans="1:3" ht="12.75">
      <c r="A30" s="27" t="s">
        <v>17</v>
      </c>
      <c r="B30" s="25" t="s">
        <v>32</v>
      </c>
      <c r="C30" s="1"/>
    </row>
    <row r="31" spans="1:12" ht="12.75">
      <c r="A31" s="1"/>
      <c r="B31" s="25" t="s">
        <v>18</v>
      </c>
      <c r="C31" s="1"/>
      <c r="E31" s="23"/>
      <c r="F31" s="23"/>
      <c r="G31" s="23"/>
      <c r="H31" s="23"/>
      <c r="I31" s="23"/>
      <c r="J31" s="23"/>
      <c r="K31" s="23"/>
      <c r="L31" s="23"/>
    </row>
    <row r="32" spans="2:12" ht="12.75">
      <c r="B32" s="25" t="s">
        <v>33</v>
      </c>
      <c r="E32" s="23"/>
      <c r="F32" s="23"/>
      <c r="G32" s="23"/>
      <c r="H32" s="23"/>
      <c r="I32" s="23"/>
      <c r="J32" s="23"/>
      <c r="K32" s="23"/>
      <c r="L32" s="23"/>
    </row>
    <row r="33" spans="2:12" ht="12.75">
      <c r="B33" s="25"/>
      <c r="E33" s="23"/>
      <c r="F33" s="23"/>
      <c r="G33" s="23"/>
      <c r="H33" s="23"/>
      <c r="I33" s="23"/>
      <c r="J33" s="23"/>
      <c r="K33" s="23"/>
      <c r="L33" s="23"/>
    </row>
  </sheetData>
  <sheetProtection/>
  <mergeCells count="9">
    <mergeCell ref="A10:C10"/>
    <mergeCell ref="A1:N1"/>
    <mergeCell ref="G10:I11"/>
    <mergeCell ref="E15:L15"/>
    <mergeCell ref="A15:C15"/>
    <mergeCell ref="G12:I12"/>
    <mergeCell ref="E10:F10"/>
    <mergeCell ref="E11:F11"/>
    <mergeCell ref="E12:F12"/>
  </mergeCells>
  <printOptions/>
  <pageMargins left="0.75" right="0.75" top="1" bottom="0.85" header="0.5" footer="0.5"/>
  <pageSetup horizontalDpi="300" verticalDpi="300" orientation="landscape" r:id="rId1"/>
  <headerFooter alignWithMargins="0">
    <oddFooter>&amp;L&amp;F, &amp;A&amp;RAppendix B Page 10 Rev 12/2003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N21" sqref="N21"/>
    </sheetView>
  </sheetViews>
  <sheetFormatPr defaultColWidth="9.140625" defaultRowHeight="12.75"/>
  <cols>
    <col min="1" max="3" width="10.57421875" style="0" customWidth="1"/>
    <col min="4" max="4" width="12.421875" style="1" customWidth="1"/>
  </cols>
  <sheetData>
    <row r="1" spans="1:14" ht="15.75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4" s="29" customFormat="1" ht="33" customHeight="1">
      <c r="A2" s="28" t="s">
        <v>35</v>
      </c>
      <c r="D2" s="30"/>
    </row>
    <row r="3" spans="1:3" ht="18.75" customHeight="1" hidden="1">
      <c r="A3" s="4" t="s">
        <v>13</v>
      </c>
      <c r="B3" s="2"/>
      <c r="C3" s="18">
        <f>173.7/10*8</f>
        <v>138.95999999999998</v>
      </c>
    </row>
    <row r="4" spans="1:4" ht="12.75" hidden="1">
      <c r="A4" s="5"/>
      <c r="B4" s="5"/>
      <c r="C4" s="5"/>
      <c r="D4" s="6"/>
    </row>
    <row r="5" spans="1:4" s="29" customFormat="1" ht="36" customHeight="1">
      <c r="A5" s="39" t="s">
        <v>27</v>
      </c>
      <c r="D5" s="30"/>
    </row>
    <row r="6" ht="12.75">
      <c r="B6" s="43" t="s">
        <v>20</v>
      </c>
    </row>
    <row r="7" ht="12.75">
      <c r="B7" s="43" t="s">
        <v>22</v>
      </c>
    </row>
    <row r="8" spans="2:6" ht="12.75">
      <c r="B8" s="43" t="s">
        <v>21</v>
      </c>
      <c r="F8" s="34"/>
    </row>
    <row r="9" spans="2:6" ht="12.75">
      <c r="B9" s="43"/>
      <c r="F9" s="34"/>
    </row>
    <row r="10" spans="1:9" ht="12.75">
      <c r="A10" s="51" t="s">
        <v>24</v>
      </c>
      <c r="B10" s="52"/>
      <c r="C10" s="53"/>
      <c r="D10" s="38"/>
      <c r="E10" s="64" t="s">
        <v>12</v>
      </c>
      <c r="F10" s="65"/>
      <c r="G10" s="70" t="s">
        <v>19</v>
      </c>
      <c r="H10" s="71"/>
      <c r="I10" s="72"/>
    </row>
    <row r="11" spans="1:9" ht="12.75">
      <c r="A11" s="14" t="s">
        <v>0</v>
      </c>
      <c r="B11" s="15" t="s">
        <v>1</v>
      </c>
      <c r="C11" s="16" t="s">
        <v>2</v>
      </c>
      <c r="E11" s="66" t="s">
        <v>26</v>
      </c>
      <c r="F11" s="67"/>
      <c r="G11" s="73"/>
      <c r="H11" s="74"/>
      <c r="I11" s="75"/>
    </row>
    <row r="12" spans="1:9" ht="12.75">
      <c r="A12" s="35">
        <v>1</v>
      </c>
      <c r="B12" s="35">
        <v>1</v>
      </c>
      <c r="C12" s="35">
        <v>0.25</v>
      </c>
      <c r="D12" s="36"/>
      <c r="E12" s="68">
        <v>0.0625</v>
      </c>
      <c r="F12" s="69"/>
      <c r="G12" s="61">
        <f>SUM($C$3/((A12+B12+E12)*C12*E12*(144/((A12+E12)*(B12+E12)))))</f>
        <v>33.80424242424242</v>
      </c>
      <c r="H12" s="62"/>
      <c r="I12" s="63"/>
    </row>
    <row r="14" spans="1:4" s="42" customFormat="1" ht="36" customHeight="1">
      <c r="A14" s="40" t="s">
        <v>28</v>
      </c>
      <c r="B14" s="41"/>
      <c r="C14" s="41"/>
      <c r="D14" s="41"/>
    </row>
    <row r="15" spans="1:12" ht="12.75">
      <c r="A15" s="51" t="s">
        <v>24</v>
      </c>
      <c r="B15" s="52"/>
      <c r="C15" s="53"/>
      <c r="D15" s="3" t="s">
        <v>3</v>
      </c>
      <c r="E15" s="58" t="s">
        <v>25</v>
      </c>
      <c r="F15" s="59"/>
      <c r="G15" s="59"/>
      <c r="H15" s="59"/>
      <c r="I15" s="59"/>
      <c r="J15" s="59"/>
      <c r="K15" s="59"/>
      <c r="L15" s="60"/>
    </row>
    <row r="16" spans="1:12" ht="12.75">
      <c r="A16" s="14" t="s">
        <v>0</v>
      </c>
      <c r="B16" s="15" t="s">
        <v>1</v>
      </c>
      <c r="C16" s="16" t="s">
        <v>2</v>
      </c>
      <c r="D16" s="7"/>
      <c r="E16" s="11" t="s">
        <v>4</v>
      </c>
      <c r="F16" s="12" t="s">
        <v>5</v>
      </c>
      <c r="G16" s="12" t="s">
        <v>6</v>
      </c>
      <c r="H16" s="12" t="s">
        <v>7</v>
      </c>
      <c r="I16" s="12" t="s">
        <v>8</v>
      </c>
      <c r="J16" s="12" t="s">
        <v>9</v>
      </c>
      <c r="K16" s="12" t="s">
        <v>10</v>
      </c>
      <c r="L16" s="13" t="s">
        <v>11</v>
      </c>
    </row>
    <row r="17" spans="1:12" ht="12.75">
      <c r="A17" s="14"/>
      <c r="B17" s="15"/>
      <c r="C17" s="16"/>
      <c r="D17" s="7"/>
      <c r="E17" s="19">
        <v>0.0625</v>
      </c>
      <c r="F17" s="20">
        <v>0.125</v>
      </c>
      <c r="G17" s="20">
        <v>0.188</v>
      </c>
      <c r="H17" s="20">
        <v>0.25</v>
      </c>
      <c r="I17" s="20">
        <v>0.313</v>
      </c>
      <c r="J17" s="20">
        <v>0.375</v>
      </c>
      <c r="K17" s="20">
        <v>0.438</v>
      </c>
      <c r="L17" s="21">
        <v>0.5</v>
      </c>
    </row>
    <row r="18" spans="1:12" ht="12.75">
      <c r="A18" s="37">
        <v>1</v>
      </c>
      <c r="B18" s="37">
        <v>1</v>
      </c>
      <c r="C18" s="37">
        <v>0.25</v>
      </c>
      <c r="D18" s="31">
        <f aca="true" t="shared" si="0" ref="D18:D27">SUM(144/(A18*B18))</f>
        <v>144</v>
      </c>
      <c r="E18" s="46">
        <f aca="true" t="shared" si="1" ref="E18:L27">SUM($C$3/(($A18+$B18-E$17)*$C18*$D18*E$17))</f>
        <v>31.87612903225806</v>
      </c>
      <c r="F18" s="46">
        <f t="shared" si="1"/>
        <v>16.46933333333333</v>
      </c>
      <c r="G18" s="46">
        <f t="shared" si="1"/>
        <v>11.33107885961204</v>
      </c>
      <c r="H18" s="46">
        <f t="shared" si="1"/>
        <v>8.822857142857142</v>
      </c>
      <c r="I18" s="46">
        <f t="shared" si="1"/>
        <v>7.310176864615903</v>
      </c>
      <c r="J18" s="46">
        <f t="shared" si="1"/>
        <v>6.334358974358973</v>
      </c>
      <c r="K18" s="46">
        <f t="shared" si="1"/>
        <v>5.641988084588895</v>
      </c>
      <c r="L18" s="46">
        <f t="shared" si="1"/>
        <v>5.146666666666666</v>
      </c>
    </row>
    <row r="19" spans="1:12" ht="12.75">
      <c r="A19" s="37">
        <v>2</v>
      </c>
      <c r="B19" s="37">
        <v>2</v>
      </c>
      <c r="C19" s="37">
        <v>0.25</v>
      </c>
      <c r="D19" s="31">
        <f t="shared" si="0"/>
        <v>36</v>
      </c>
      <c r="E19" s="46">
        <f t="shared" si="1"/>
        <v>62.74031746031745</v>
      </c>
      <c r="F19" s="46">
        <f t="shared" si="1"/>
        <v>31.87612903225806</v>
      </c>
      <c r="G19" s="46">
        <f t="shared" si="1"/>
        <v>21.54450670893706</v>
      </c>
      <c r="H19" s="46">
        <f t="shared" si="1"/>
        <v>16.46933333333333</v>
      </c>
      <c r="I19" s="46">
        <f t="shared" si="1"/>
        <v>13.379189987097398</v>
      </c>
      <c r="J19" s="46">
        <f t="shared" si="1"/>
        <v>11.358160919540229</v>
      </c>
      <c r="K19" s="46">
        <f t="shared" si="1"/>
        <v>9.896446252810614</v>
      </c>
      <c r="L19" s="46">
        <f t="shared" si="1"/>
        <v>8.822857142857142</v>
      </c>
    </row>
    <row r="20" spans="1:12" ht="12.75">
      <c r="A20" s="37">
        <v>4</v>
      </c>
      <c r="B20" s="37">
        <v>4</v>
      </c>
      <c r="C20" s="37">
        <v>0.5</v>
      </c>
      <c r="D20" s="31">
        <f t="shared" si="0"/>
        <v>9</v>
      </c>
      <c r="E20" s="46">
        <f t="shared" si="1"/>
        <v>62.246299212598416</v>
      </c>
      <c r="F20" s="46">
        <f t="shared" si="1"/>
        <v>31.370158730158725</v>
      </c>
      <c r="G20" s="46">
        <f t="shared" si="1"/>
        <v>21.026026516760897</v>
      </c>
      <c r="H20" s="46">
        <f t="shared" si="1"/>
        <v>15.93806451612903</v>
      </c>
      <c r="I20" s="46">
        <f t="shared" si="1"/>
        <v>12.834414851678964</v>
      </c>
      <c r="J20" s="46">
        <f t="shared" si="1"/>
        <v>10.799562841530053</v>
      </c>
      <c r="K20" s="46">
        <f t="shared" si="1"/>
        <v>9.32323235982846</v>
      </c>
      <c r="L20" s="46">
        <f t="shared" si="1"/>
        <v>8.234666666666666</v>
      </c>
    </row>
    <row r="21" spans="1:12" ht="12.75">
      <c r="A21" s="37">
        <v>6</v>
      </c>
      <c r="B21" s="37">
        <v>6</v>
      </c>
      <c r="C21" s="37">
        <v>0.5</v>
      </c>
      <c r="D21" s="31">
        <f t="shared" si="0"/>
        <v>4</v>
      </c>
      <c r="E21" s="46">
        <f t="shared" si="1"/>
        <v>93.12502617801046</v>
      </c>
      <c r="F21" s="46">
        <f t="shared" si="1"/>
        <v>46.80757894736841</v>
      </c>
      <c r="G21" s="46">
        <f t="shared" si="1"/>
        <v>31.28805181892197</v>
      </c>
      <c r="H21" s="46">
        <f t="shared" si="1"/>
        <v>23.652765957446807</v>
      </c>
      <c r="I21" s="46">
        <f t="shared" si="1"/>
        <v>18.99382481996462</v>
      </c>
      <c r="J21" s="46">
        <f t="shared" si="1"/>
        <v>15.93806451612903</v>
      </c>
      <c r="K21" s="46">
        <f t="shared" si="1"/>
        <v>13.71995649423122</v>
      </c>
      <c r="L21" s="46">
        <f t="shared" si="1"/>
        <v>12.083478260869564</v>
      </c>
    </row>
    <row r="22" spans="1:12" ht="12.75">
      <c r="A22" s="37">
        <v>8</v>
      </c>
      <c r="B22" s="37">
        <v>8</v>
      </c>
      <c r="C22" s="37">
        <v>0.375</v>
      </c>
      <c r="D22" s="31">
        <f t="shared" si="0"/>
        <v>2.25</v>
      </c>
      <c r="E22" s="46">
        <f t="shared" si="1"/>
        <v>165.33918954248364</v>
      </c>
      <c r="F22" s="46">
        <f t="shared" si="1"/>
        <v>82.99506561679789</v>
      </c>
      <c r="G22" s="46">
        <f t="shared" si="1"/>
        <v>55.4027554258997</v>
      </c>
      <c r="H22" s="46">
        <f t="shared" si="1"/>
        <v>41.8268783068783</v>
      </c>
      <c r="I22" s="46">
        <f t="shared" si="1"/>
        <v>33.542218640438996</v>
      </c>
      <c r="J22" s="46">
        <f t="shared" si="1"/>
        <v>28.107662222222217</v>
      </c>
      <c r="K22" s="46">
        <f t="shared" si="1"/>
        <v>24.16220129547113</v>
      </c>
      <c r="L22" s="46">
        <f t="shared" si="1"/>
        <v>21.25075268817204</v>
      </c>
    </row>
    <row r="23" spans="1:12" ht="12.75">
      <c r="A23" s="37">
        <v>12</v>
      </c>
      <c r="B23" s="37">
        <v>12</v>
      </c>
      <c r="C23" s="37">
        <v>0.375</v>
      </c>
      <c r="D23" s="31">
        <f t="shared" si="0"/>
        <v>1</v>
      </c>
      <c r="E23" s="46">
        <f t="shared" si="1"/>
        <v>247.68501305483025</v>
      </c>
      <c r="F23" s="46">
        <f t="shared" si="1"/>
        <v>124.16670157068062</v>
      </c>
      <c r="G23" s="46">
        <f t="shared" si="1"/>
        <v>82.7760721395613</v>
      </c>
      <c r="H23" s="46">
        <f t="shared" si="1"/>
        <v>62.41010526315789</v>
      </c>
      <c r="I23" s="46">
        <f t="shared" si="1"/>
        <v>49.98090782193923</v>
      </c>
      <c r="J23" s="46">
        <f t="shared" si="1"/>
        <v>41.8268783068783</v>
      </c>
      <c r="K23" s="46">
        <f t="shared" si="1"/>
        <v>35.90643397250971</v>
      </c>
      <c r="L23" s="46">
        <f t="shared" si="1"/>
        <v>31.53702127659574</v>
      </c>
    </row>
    <row r="24" spans="1:12" ht="12.75">
      <c r="A24" s="37">
        <v>13</v>
      </c>
      <c r="B24" s="37">
        <v>13</v>
      </c>
      <c r="C24" s="37">
        <v>0.375</v>
      </c>
      <c r="D24" s="31">
        <f t="shared" si="0"/>
        <v>0.8520710059171598</v>
      </c>
      <c r="E24" s="46">
        <f t="shared" si="1"/>
        <v>268.2715502008032</v>
      </c>
      <c r="F24" s="46">
        <f t="shared" si="1"/>
        <v>134.45977455716584</v>
      </c>
      <c r="G24" s="46">
        <f t="shared" si="1"/>
        <v>89.61965021492009</v>
      </c>
      <c r="H24" s="46">
        <f t="shared" si="1"/>
        <v>67.55624595469254</v>
      </c>
      <c r="I24" s="46">
        <f t="shared" si="1"/>
        <v>54.09100205376487</v>
      </c>
      <c r="J24" s="46">
        <f t="shared" si="1"/>
        <v>45.25719241192411</v>
      </c>
      <c r="K24" s="46">
        <f t="shared" si="1"/>
        <v>38.843093409321305</v>
      </c>
      <c r="L24" s="46">
        <f t="shared" si="1"/>
        <v>34.10928104575162</v>
      </c>
    </row>
    <row r="25" spans="1:12" ht="12.75">
      <c r="A25" s="37">
        <v>16</v>
      </c>
      <c r="B25" s="37">
        <v>16</v>
      </c>
      <c r="C25" s="37">
        <v>0.375</v>
      </c>
      <c r="D25" s="31">
        <f t="shared" si="0"/>
        <v>0.5625</v>
      </c>
      <c r="E25" s="46">
        <f t="shared" si="1"/>
        <v>330.03125896934114</v>
      </c>
      <c r="F25" s="46">
        <f t="shared" si="1"/>
        <v>165.33918954248364</v>
      </c>
      <c r="G25" s="46">
        <f t="shared" si="1"/>
        <v>110.15068135223513</v>
      </c>
      <c r="H25" s="46">
        <f t="shared" si="1"/>
        <v>82.99506561679789</v>
      </c>
      <c r="I25" s="46">
        <f t="shared" si="1"/>
        <v>66.42178607158347</v>
      </c>
      <c r="J25" s="46">
        <f t="shared" si="1"/>
        <v>55.548739569609126</v>
      </c>
      <c r="K25" s="46">
        <f t="shared" si="1"/>
        <v>47.65378322794774</v>
      </c>
      <c r="L25" s="46">
        <f t="shared" si="1"/>
        <v>41.8268783068783</v>
      </c>
    </row>
    <row r="26" spans="1:12" ht="12.75">
      <c r="A26" s="37">
        <v>18</v>
      </c>
      <c r="B26" s="37">
        <v>18</v>
      </c>
      <c r="C26" s="37">
        <v>0.375</v>
      </c>
      <c r="D26" s="31">
        <f t="shared" si="0"/>
        <v>0.4444444444444444</v>
      </c>
      <c r="E26" s="46">
        <f t="shared" si="1"/>
        <v>371.204452173913</v>
      </c>
      <c r="F26" s="46">
        <f t="shared" si="1"/>
        <v>185.925574912892</v>
      </c>
      <c r="G26" s="46">
        <f t="shared" si="1"/>
        <v>123.83819996150108</v>
      </c>
      <c r="H26" s="46">
        <f t="shared" si="1"/>
        <v>93.28783216783216</v>
      </c>
      <c r="I26" s="46">
        <f t="shared" si="1"/>
        <v>74.64258604116677</v>
      </c>
      <c r="J26" s="46">
        <f t="shared" si="1"/>
        <v>62.41010526315789</v>
      </c>
      <c r="K26" s="46">
        <f t="shared" si="1"/>
        <v>53.52796928844318</v>
      </c>
      <c r="L26" s="46">
        <f t="shared" si="1"/>
        <v>46.97239436619718</v>
      </c>
    </row>
    <row r="27" spans="1:12" ht="12.75">
      <c r="A27" s="37">
        <v>24</v>
      </c>
      <c r="B27" s="37">
        <v>24</v>
      </c>
      <c r="C27" s="37">
        <v>0.375</v>
      </c>
      <c r="D27" s="31">
        <f t="shared" si="0"/>
        <v>0.25</v>
      </c>
      <c r="E27" s="46">
        <f t="shared" si="1"/>
        <v>494.7241720990873</v>
      </c>
      <c r="F27" s="46">
        <f t="shared" si="1"/>
        <v>247.68501305483025</v>
      </c>
      <c r="G27" s="46">
        <f t="shared" si="1"/>
        <v>164.90118211220897</v>
      </c>
      <c r="H27" s="46">
        <f t="shared" si="1"/>
        <v>124.16670157068062</v>
      </c>
      <c r="I27" s="46">
        <f t="shared" si="1"/>
        <v>99.30570290253317</v>
      </c>
      <c r="J27" s="46">
        <f t="shared" si="1"/>
        <v>82.99506561679789</v>
      </c>
      <c r="K27" s="46">
        <f t="shared" si="1"/>
        <v>71.15154091588023</v>
      </c>
      <c r="L27" s="46">
        <f t="shared" si="1"/>
        <v>62.41010526315789</v>
      </c>
    </row>
    <row r="28" spans="1:6" ht="12.75">
      <c r="A28" s="1"/>
      <c r="B28" s="1"/>
      <c r="C28" s="1"/>
      <c r="E28" s="22"/>
      <c r="F28" s="17"/>
    </row>
    <row r="29" spans="1:6" ht="12.75">
      <c r="A29" s="1"/>
      <c r="B29" s="1"/>
      <c r="C29" s="1"/>
      <c r="E29" s="22"/>
      <c r="F29" s="17"/>
    </row>
    <row r="30" spans="1:3" ht="12.75">
      <c r="A30" s="27" t="s">
        <v>17</v>
      </c>
      <c r="B30" s="25" t="s">
        <v>32</v>
      </c>
      <c r="C30" s="1"/>
    </row>
    <row r="31" spans="1:12" ht="12.75">
      <c r="A31" s="1"/>
      <c r="B31" s="25" t="s">
        <v>18</v>
      </c>
      <c r="C31" s="1"/>
      <c r="E31" s="23"/>
      <c r="F31" s="23"/>
      <c r="G31" s="23"/>
      <c r="H31" s="23"/>
      <c r="I31" s="23"/>
      <c r="J31" s="23"/>
      <c r="K31" s="23"/>
      <c r="L31" s="23"/>
    </row>
    <row r="32" spans="2:12" ht="12.75">
      <c r="B32" s="25" t="s">
        <v>33</v>
      </c>
      <c r="E32" s="23"/>
      <c r="F32" s="23"/>
      <c r="G32" s="23"/>
      <c r="H32" s="23"/>
      <c r="I32" s="23"/>
      <c r="J32" s="23"/>
      <c r="K32" s="23"/>
      <c r="L32" s="23"/>
    </row>
    <row r="33" spans="2:12" ht="12.75">
      <c r="B33" s="25"/>
      <c r="E33" s="23"/>
      <c r="F33" s="23"/>
      <c r="G33" s="23"/>
      <c r="H33" s="23"/>
      <c r="I33" s="23"/>
      <c r="J33" s="23"/>
      <c r="K33" s="23"/>
      <c r="L33" s="23"/>
    </row>
  </sheetData>
  <sheetProtection/>
  <mergeCells count="9">
    <mergeCell ref="A10:C10"/>
    <mergeCell ref="A1:N1"/>
    <mergeCell ref="G10:I11"/>
    <mergeCell ref="E15:L15"/>
    <mergeCell ref="A15:C15"/>
    <mergeCell ref="G12:I12"/>
    <mergeCell ref="E10:F10"/>
    <mergeCell ref="E11:F11"/>
    <mergeCell ref="E12:F12"/>
  </mergeCells>
  <printOptions/>
  <pageMargins left="0.75" right="0.75" top="1" bottom="0.83" header="0.5" footer="0.5"/>
  <pageSetup horizontalDpi="300" verticalDpi="300" orientation="landscape" r:id="rId1"/>
  <headerFooter alignWithMargins="0">
    <oddFooter>&amp;L&amp;F, &amp;A&amp;RAppendix B Page 9 Rev 12/2003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3" sqref="A13:F13"/>
    </sheetView>
  </sheetViews>
  <sheetFormatPr defaultColWidth="9.140625" defaultRowHeight="12.75"/>
  <cols>
    <col min="1" max="3" width="10.57421875" style="0" customWidth="1"/>
    <col min="4" max="4" width="12.421875" style="1" hidden="1" customWidth="1"/>
  </cols>
  <sheetData>
    <row r="1" spans="1:14" ht="15.75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4" s="29" customFormat="1" ht="33" customHeight="1">
      <c r="A2" s="28" t="s">
        <v>29</v>
      </c>
      <c r="D2" s="30"/>
    </row>
    <row r="3" spans="1:3" ht="18.75" customHeight="1" hidden="1">
      <c r="A3" s="4" t="s">
        <v>13</v>
      </c>
      <c r="B3" s="2"/>
      <c r="C3" s="18">
        <v>173.7</v>
      </c>
    </row>
    <row r="4" spans="1:4" ht="12.75" hidden="1">
      <c r="A4" s="5"/>
      <c r="B4" s="5"/>
      <c r="C4" s="5"/>
      <c r="D4" s="6"/>
    </row>
    <row r="5" spans="1:4" s="29" customFormat="1" ht="36" customHeight="1">
      <c r="A5" s="39" t="s">
        <v>27</v>
      </c>
      <c r="D5" s="30"/>
    </row>
    <row r="6" ht="12.75">
      <c r="B6" s="43" t="s">
        <v>20</v>
      </c>
    </row>
    <row r="7" ht="12.75">
      <c r="B7" s="43" t="s">
        <v>22</v>
      </c>
    </row>
    <row r="8" spans="2:6" ht="12.75">
      <c r="B8" s="43" t="s">
        <v>21</v>
      </c>
      <c r="F8" s="34"/>
    </row>
    <row r="9" spans="2:6" ht="12.75">
      <c r="B9" s="43"/>
      <c r="F9" s="34"/>
    </row>
    <row r="10" spans="1:9" ht="12.75">
      <c r="A10" s="51" t="s">
        <v>24</v>
      </c>
      <c r="B10" s="52"/>
      <c r="C10" s="53"/>
      <c r="D10" s="38"/>
      <c r="E10" s="64" t="s">
        <v>12</v>
      </c>
      <c r="F10" s="65"/>
      <c r="G10" s="70" t="s">
        <v>19</v>
      </c>
      <c r="H10" s="71"/>
      <c r="I10" s="72"/>
    </row>
    <row r="11" spans="1:9" ht="12.75">
      <c r="A11" s="14" t="s">
        <v>0</v>
      </c>
      <c r="B11" s="15" t="s">
        <v>1</v>
      </c>
      <c r="C11" s="16" t="s">
        <v>2</v>
      </c>
      <c r="E11" s="66" t="s">
        <v>26</v>
      </c>
      <c r="F11" s="67"/>
      <c r="G11" s="73"/>
      <c r="H11" s="74"/>
      <c r="I11" s="75"/>
    </row>
    <row r="12" spans="1:9" ht="12.75">
      <c r="A12" s="35">
        <v>4.25</v>
      </c>
      <c r="B12" s="35">
        <v>4.25</v>
      </c>
      <c r="C12" s="35">
        <v>0.3125</v>
      </c>
      <c r="D12" s="36"/>
      <c r="E12" s="68">
        <v>0.125</v>
      </c>
      <c r="F12" s="69"/>
      <c r="G12" s="61">
        <f>SUM($C$3/((A12+B12+E12)*C12*E12*(144/((A12+E12)*(B12+E12)))))</f>
        <v>68.52898550724638</v>
      </c>
      <c r="H12" s="62"/>
      <c r="I12" s="63"/>
    </row>
    <row r="13" spans="1:6" ht="12.75">
      <c r="A13" s="44"/>
      <c r="B13" s="44"/>
      <c r="C13" s="44"/>
      <c r="D13" s="36"/>
      <c r="E13" s="44"/>
      <c r="F13" s="44"/>
    </row>
    <row r="14" spans="1:4" s="42" customFormat="1" ht="36" customHeight="1">
      <c r="A14" s="40" t="s">
        <v>28</v>
      </c>
      <c r="B14" s="41"/>
      <c r="C14" s="41"/>
      <c r="D14" s="41"/>
    </row>
    <row r="15" spans="1:12" ht="12.75">
      <c r="A15" s="51" t="s">
        <v>24</v>
      </c>
      <c r="B15" s="52"/>
      <c r="C15" s="53"/>
      <c r="D15" s="3" t="s">
        <v>3</v>
      </c>
      <c r="E15" s="58" t="s">
        <v>25</v>
      </c>
      <c r="F15" s="59"/>
      <c r="G15" s="59"/>
      <c r="H15" s="59"/>
      <c r="I15" s="59"/>
      <c r="J15" s="59"/>
      <c r="K15" s="59"/>
      <c r="L15" s="60"/>
    </row>
    <row r="16" spans="1:12" ht="12.75">
      <c r="A16" s="14" t="s">
        <v>0</v>
      </c>
      <c r="B16" s="15" t="s">
        <v>1</v>
      </c>
      <c r="C16" s="16" t="s">
        <v>2</v>
      </c>
      <c r="D16" s="7"/>
      <c r="E16" s="11" t="s">
        <v>4</v>
      </c>
      <c r="F16" s="12" t="s">
        <v>5</v>
      </c>
      <c r="G16" s="12" t="s">
        <v>6</v>
      </c>
      <c r="H16" s="12" t="s">
        <v>7</v>
      </c>
      <c r="I16" s="12" t="s">
        <v>8</v>
      </c>
      <c r="J16" s="12" t="s">
        <v>9</v>
      </c>
      <c r="K16" s="12" t="s">
        <v>10</v>
      </c>
      <c r="L16" s="13" t="s">
        <v>11</v>
      </c>
    </row>
    <row r="17" spans="1:12" ht="12.75" hidden="1">
      <c r="A17" s="14"/>
      <c r="B17" s="15"/>
      <c r="C17" s="16"/>
      <c r="D17" s="7"/>
      <c r="E17" s="19">
        <v>0.0625</v>
      </c>
      <c r="F17" s="20">
        <v>0.125</v>
      </c>
      <c r="G17" s="20">
        <v>0.188</v>
      </c>
      <c r="H17" s="20">
        <v>0.25</v>
      </c>
      <c r="I17" s="20">
        <v>0.313</v>
      </c>
      <c r="J17" s="20">
        <v>0.375</v>
      </c>
      <c r="K17" s="20">
        <v>0.438</v>
      </c>
      <c r="L17" s="21">
        <v>0.5</v>
      </c>
    </row>
    <row r="18" spans="1:12" ht="12.75">
      <c r="A18" s="37">
        <v>1</v>
      </c>
      <c r="B18" s="37">
        <v>1</v>
      </c>
      <c r="C18" s="37">
        <v>0.25</v>
      </c>
      <c r="D18" s="31">
        <f aca="true" t="shared" si="0" ref="D18:D27">SUM(144/(A18*B18))</f>
        <v>144</v>
      </c>
      <c r="E18" s="33" t="s">
        <v>14</v>
      </c>
      <c r="F18" s="32">
        <f aca="true" t="shared" si="1" ref="F18:L27">SUM($C$3/(($A18+$B18-F$17)*$C18*$D18*F$17))</f>
        <v>20.586666666666666</v>
      </c>
      <c r="G18" s="32">
        <f t="shared" si="1"/>
        <v>14.163848574515052</v>
      </c>
      <c r="H18" s="32">
        <f t="shared" si="1"/>
        <v>11.028571428571428</v>
      </c>
      <c r="I18" s="32">
        <f t="shared" si="1"/>
        <v>9.137721080769879</v>
      </c>
      <c r="J18" s="32">
        <f t="shared" si="1"/>
        <v>7.917948717948717</v>
      </c>
      <c r="K18" s="32">
        <f t="shared" si="1"/>
        <v>7.052485105736118</v>
      </c>
      <c r="L18" s="32">
        <f t="shared" si="1"/>
        <v>6.433333333333333</v>
      </c>
    </row>
    <row r="19" spans="1:12" ht="12.75">
      <c r="A19" s="37">
        <v>2</v>
      </c>
      <c r="B19" s="37">
        <v>2</v>
      </c>
      <c r="C19" s="37">
        <v>0.25</v>
      </c>
      <c r="D19" s="31">
        <f t="shared" si="0"/>
        <v>36</v>
      </c>
      <c r="E19" s="33" t="s">
        <v>14</v>
      </c>
      <c r="F19" s="32">
        <f t="shared" si="1"/>
        <v>39.84516129032258</v>
      </c>
      <c r="G19" s="32">
        <f t="shared" si="1"/>
        <v>26.930633386171326</v>
      </c>
      <c r="H19" s="32">
        <f t="shared" si="1"/>
        <v>20.586666666666666</v>
      </c>
      <c r="I19" s="32">
        <f t="shared" si="1"/>
        <v>16.72398748387175</v>
      </c>
      <c r="J19" s="32">
        <f t="shared" si="1"/>
        <v>14.197701149425287</v>
      </c>
      <c r="K19" s="32">
        <f t="shared" si="1"/>
        <v>12.37055781601327</v>
      </c>
      <c r="L19" s="32">
        <f t="shared" si="1"/>
        <v>11.028571428571428</v>
      </c>
    </row>
    <row r="20" spans="1:12" ht="12.75">
      <c r="A20" s="37">
        <v>4</v>
      </c>
      <c r="B20" s="37">
        <v>4</v>
      </c>
      <c r="C20" s="37">
        <v>0.5</v>
      </c>
      <c r="D20" s="31">
        <f t="shared" si="0"/>
        <v>9</v>
      </c>
      <c r="E20" s="33" t="s">
        <v>14</v>
      </c>
      <c r="F20" s="32">
        <f t="shared" si="1"/>
        <v>39.21269841269841</v>
      </c>
      <c r="G20" s="32">
        <f t="shared" si="1"/>
        <v>26.282533145951124</v>
      </c>
      <c r="H20" s="32">
        <f t="shared" si="1"/>
        <v>19.92258064516129</v>
      </c>
      <c r="I20" s="32">
        <f t="shared" si="1"/>
        <v>16.043018564598707</v>
      </c>
      <c r="J20" s="32">
        <f t="shared" si="1"/>
        <v>13.499453551912568</v>
      </c>
      <c r="K20" s="32">
        <f t="shared" si="1"/>
        <v>11.654040449785576</v>
      </c>
      <c r="L20" s="32">
        <f t="shared" si="1"/>
        <v>10.293333333333333</v>
      </c>
    </row>
    <row r="21" spans="1:12" ht="12.75">
      <c r="A21" s="37">
        <v>6</v>
      </c>
      <c r="B21" s="37">
        <v>6</v>
      </c>
      <c r="C21" s="37">
        <v>0.5</v>
      </c>
      <c r="D21" s="31">
        <f t="shared" si="0"/>
        <v>4</v>
      </c>
      <c r="E21" s="33" t="s">
        <v>14</v>
      </c>
      <c r="F21" s="32">
        <f t="shared" si="1"/>
        <v>58.50947368421052</v>
      </c>
      <c r="G21" s="32">
        <f t="shared" si="1"/>
        <v>39.11006477365247</v>
      </c>
      <c r="H21" s="32">
        <f t="shared" si="1"/>
        <v>29.565957446808508</v>
      </c>
      <c r="I21" s="32">
        <f t="shared" si="1"/>
        <v>23.742281024955776</v>
      </c>
      <c r="J21" s="32">
        <f t="shared" si="1"/>
        <v>19.92258064516129</v>
      </c>
      <c r="K21" s="32">
        <f t="shared" si="1"/>
        <v>17.149945617789026</v>
      </c>
      <c r="L21" s="32">
        <f t="shared" si="1"/>
        <v>15.104347826086956</v>
      </c>
    </row>
    <row r="22" spans="1:12" ht="12.75">
      <c r="A22" s="37">
        <v>8</v>
      </c>
      <c r="B22" s="37">
        <v>8</v>
      </c>
      <c r="C22" s="37">
        <v>0.375</v>
      </c>
      <c r="D22" s="31">
        <f t="shared" si="0"/>
        <v>2.25</v>
      </c>
      <c r="E22" s="33" t="s">
        <v>14</v>
      </c>
      <c r="F22" s="32">
        <f t="shared" si="1"/>
        <v>103.74383202099737</v>
      </c>
      <c r="G22" s="32">
        <f t="shared" si="1"/>
        <v>69.25344428237463</v>
      </c>
      <c r="H22" s="32">
        <f t="shared" si="1"/>
        <v>52.28359788359788</v>
      </c>
      <c r="I22" s="32">
        <f t="shared" si="1"/>
        <v>41.92777330054875</v>
      </c>
      <c r="J22" s="32">
        <f t="shared" si="1"/>
        <v>35.13457777777778</v>
      </c>
      <c r="K22" s="32">
        <f t="shared" si="1"/>
        <v>30.20275161933892</v>
      </c>
      <c r="L22" s="32">
        <f t="shared" si="1"/>
        <v>26.563440860215053</v>
      </c>
    </row>
    <row r="23" spans="1:12" ht="12.75">
      <c r="A23" s="37">
        <v>12</v>
      </c>
      <c r="B23" s="37">
        <v>12</v>
      </c>
      <c r="C23" s="37">
        <v>0.375</v>
      </c>
      <c r="D23" s="31">
        <f t="shared" si="0"/>
        <v>1</v>
      </c>
      <c r="E23" s="33" t="s">
        <v>14</v>
      </c>
      <c r="F23" s="32">
        <f t="shared" si="1"/>
        <v>155.2083769633508</v>
      </c>
      <c r="G23" s="32">
        <f t="shared" si="1"/>
        <v>103.47009017445163</v>
      </c>
      <c r="H23" s="32">
        <f t="shared" si="1"/>
        <v>78.01263157894736</v>
      </c>
      <c r="I23" s="32">
        <f t="shared" si="1"/>
        <v>62.47613477742404</v>
      </c>
      <c r="J23" s="32">
        <f t="shared" si="1"/>
        <v>52.28359788359788</v>
      </c>
      <c r="K23" s="32">
        <f t="shared" si="1"/>
        <v>44.88304246563714</v>
      </c>
      <c r="L23" s="32">
        <f t="shared" si="1"/>
        <v>39.42127659574468</v>
      </c>
    </row>
    <row r="24" spans="1:12" ht="12.75">
      <c r="A24" s="37">
        <v>13</v>
      </c>
      <c r="B24" s="37">
        <v>13</v>
      </c>
      <c r="C24" s="37">
        <v>0.375</v>
      </c>
      <c r="D24" s="31">
        <f t="shared" si="0"/>
        <v>0.8520710059171598</v>
      </c>
      <c r="E24" s="33" t="s">
        <v>14</v>
      </c>
      <c r="F24" s="32">
        <f t="shared" si="1"/>
        <v>168.0747181964573</v>
      </c>
      <c r="G24" s="32">
        <f t="shared" si="1"/>
        <v>112.02456276865011</v>
      </c>
      <c r="H24" s="32">
        <f t="shared" si="1"/>
        <v>84.44530744336568</v>
      </c>
      <c r="I24" s="32">
        <f t="shared" si="1"/>
        <v>67.61375256720609</v>
      </c>
      <c r="J24" s="32">
        <f t="shared" si="1"/>
        <v>56.571490514905136</v>
      </c>
      <c r="K24" s="32">
        <f t="shared" si="1"/>
        <v>48.55386676165163</v>
      </c>
      <c r="L24" s="32">
        <f t="shared" si="1"/>
        <v>42.63660130718954</v>
      </c>
    </row>
    <row r="25" spans="1:12" ht="12.75">
      <c r="A25" s="37">
        <v>16</v>
      </c>
      <c r="B25" s="37">
        <v>16</v>
      </c>
      <c r="C25" s="37">
        <v>0.375</v>
      </c>
      <c r="D25" s="31">
        <f t="shared" si="0"/>
        <v>0.5625</v>
      </c>
      <c r="E25" s="33" t="s">
        <v>14</v>
      </c>
      <c r="F25" s="32">
        <f t="shared" si="1"/>
        <v>206.67398692810457</v>
      </c>
      <c r="G25" s="32">
        <f t="shared" si="1"/>
        <v>137.68835169029393</v>
      </c>
      <c r="H25" s="32">
        <f t="shared" si="1"/>
        <v>103.74383202099737</v>
      </c>
      <c r="I25" s="32">
        <f t="shared" si="1"/>
        <v>83.02723258947935</v>
      </c>
      <c r="J25" s="32">
        <f t="shared" si="1"/>
        <v>69.43592446201141</v>
      </c>
      <c r="K25" s="32">
        <f t="shared" si="1"/>
        <v>59.567229034934684</v>
      </c>
      <c r="L25" s="32">
        <f t="shared" si="1"/>
        <v>52.28359788359788</v>
      </c>
    </row>
    <row r="26" spans="1:12" ht="12.75">
      <c r="A26" s="37">
        <v>18</v>
      </c>
      <c r="B26" s="37">
        <v>18</v>
      </c>
      <c r="C26" s="37">
        <v>0.375</v>
      </c>
      <c r="D26" s="31">
        <f t="shared" si="0"/>
        <v>0.4444444444444444</v>
      </c>
      <c r="E26" s="33" t="s">
        <v>14</v>
      </c>
      <c r="F26" s="32">
        <f t="shared" si="1"/>
        <v>232.406968641115</v>
      </c>
      <c r="G26" s="32">
        <f t="shared" si="1"/>
        <v>154.79774995187637</v>
      </c>
      <c r="H26" s="32">
        <f t="shared" si="1"/>
        <v>116.6097902097902</v>
      </c>
      <c r="I26" s="32">
        <f t="shared" si="1"/>
        <v>93.30323255145846</v>
      </c>
      <c r="J26" s="32">
        <f t="shared" si="1"/>
        <v>78.01263157894736</v>
      </c>
      <c r="K26" s="32">
        <f t="shared" si="1"/>
        <v>66.90996161055398</v>
      </c>
      <c r="L26" s="32">
        <f t="shared" si="1"/>
        <v>58.715492957746484</v>
      </c>
    </row>
    <row r="27" spans="1:12" ht="12.75">
      <c r="A27" s="37">
        <v>24</v>
      </c>
      <c r="B27" s="37">
        <v>24</v>
      </c>
      <c r="C27" s="37">
        <v>0.375</v>
      </c>
      <c r="D27" s="31">
        <f t="shared" si="0"/>
        <v>0.25</v>
      </c>
      <c r="E27" s="33" t="s">
        <v>14</v>
      </c>
      <c r="F27" s="32">
        <f t="shared" si="1"/>
        <v>309.60626631853785</v>
      </c>
      <c r="G27" s="32">
        <f t="shared" si="1"/>
        <v>206.12647764026124</v>
      </c>
      <c r="H27" s="32">
        <f t="shared" si="1"/>
        <v>155.2083769633508</v>
      </c>
      <c r="I27" s="32">
        <f t="shared" si="1"/>
        <v>124.13212862816647</v>
      </c>
      <c r="J27" s="32">
        <f t="shared" si="1"/>
        <v>103.74383202099737</v>
      </c>
      <c r="K27" s="32">
        <f t="shared" si="1"/>
        <v>88.9394261448503</v>
      </c>
      <c r="L27" s="32">
        <f t="shared" si="1"/>
        <v>78.01263157894736</v>
      </c>
    </row>
    <row r="28" spans="1:6" ht="12.75">
      <c r="A28" s="1"/>
      <c r="B28" s="1"/>
      <c r="C28" s="1"/>
      <c r="E28" s="22" t="s">
        <v>14</v>
      </c>
      <c r="F28" s="17" t="s">
        <v>16</v>
      </c>
    </row>
    <row r="29" spans="1:6" ht="12.75">
      <c r="A29" s="1"/>
      <c r="B29" s="1"/>
      <c r="C29" s="1"/>
      <c r="E29" s="22"/>
      <c r="F29" s="17"/>
    </row>
    <row r="30" spans="1:3" ht="12.75">
      <c r="A30" s="27" t="s">
        <v>17</v>
      </c>
      <c r="B30" s="25" t="s">
        <v>32</v>
      </c>
      <c r="C30" s="1"/>
    </row>
    <row r="31" spans="1:12" ht="12.75">
      <c r="A31" s="1"/>
      <c r="B31" s="25" t="s">
        <v>18</v>
      </c>
      <c r="C31" s="1"/>
      <c r="E31" s="23"/>
      <c r="F31" s="23"/>
      <c r="G31" s="23"/>
      <c r="H31" s="23"/>
      <c r="I31" s="23"/>
      <c r="J31" s="23"/>
      <c r="K31" s="23"/>
      <c r="L31" s="23"/>
    </row>
    <row r="32" spans="2:12" ht="12.75">
      <c r="B32" s="25" t="s">
        <v>33</v>
      </c>
      <c r="E32" s="23"/>
      <c r="F32" s="23"/>
      <c r="G32" s="23"/>
      <c r="H32" s="23"/>
      <c r="I32" s="23"/>
      <c r="J32" s="23"/>
      <c r="K32" s="23"/>
      <c r="L32" s="23"/>
    </row>
    <row r="33" spans="2:12" ht="12.75">
      <c r="B33" s="25"/>
      <c r="E33" s="23"/>
      <c r="F33" s="23"/>
      <c r="G33" s="23"/>
      <c r="H33" s="23"/>
      <c r="I33" s="23"/>
      <c r="J33" s="23"/>
      <c r="K33" s="23"/>
      <c r="L33" s="23"/>
    </row>
  </sheetData>
  <sheetProtection/>
  <mergeCells count="9">
    <mergeCell ref="A10:C10"/>
    <mergeCell ref="A1:N1"/>
    <mergeCell ref="G10:I11"/>
    <mergeCell ref="E15:L15"/>
    <mergeCell ref="A15:C15"/>
    <mergeCell ref="G12:I12"/>
    <mergeCell ref="E10:F10"/>
    <mergeCell ref="E11:F11"/>
    <mergeCell ref="E12:F12"/>
  </mergeCells>
  <printOptions/>
  <pageMargins left="0.75" right="0.75" top="1" bottom="1" header="0.5" footer="0.5"/>
  <pageSetup horizontalDpi="300" verticalDpi="300" orientation="landscape" r:id="rId1"/>
  <headerFooter alignWithMargins="0">
    <oddFooter>&amp;L&amp;F, &amp;A&amp;RRev 12/2003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3" sqref="A13:F13"/>
    </sheetView>
  </sheetViews>
  <sheetFormatPr defaultColWidth="9.140625" defaultRowHeight="12.75"/>
  <cols>
    <col min="1" max="3" width="10.57421875" style="0" customWidth="1"/>
    <col min="4" max="4" width="12.421875" style="1" hidden="1" customWidth="1"/>
  </cols>
  <sheetData>
    <row r="1" spans="1:14" ht="15.75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4" s="29" customFormat="1" ht="33" customHeight="1">
      <c r="A2" s="28" t="s">
        <v>30</v>
      </c>
      <c r="D2" s="30"/>
    </row>
    <row r="3" spans="1:3" ht="18.75" customHeight="1" hidden="1">
      <c r="A3" s="4" t="s">
        <v>13</v>
      </c>
      <c r="B3" s="2"/>
      <c r="C3" s="18">
        <v>434.4</v>
      </c>
    </row>
    <row r="4" spans="1:4" ht="12.75" hidden="1">
      <c r="A4" s="5"/>
      <c r="B4" s="5"/>
      <c r="C4" s="5"/>
      <c r="D4" s="6"/>
    </row>
    <row r="5" spans="1:4" s="29" customFormat="1" ht="36" customHeight="1">
      <c r="A5" s="39" t="s">
        <v>27</v>
      </c>
      <c r="D5" s="30"/>
    </row>
    <row r="6" ht="12.75">
      <c r="B6" s="43" t="s">
        <v>20</v>
      </c>
    </row>
    <row r="7" ht="12.75">
      <c r="B7" s="43" t="s">
        <v>22</v>
      </c>
    </row>
    <row r="8" spans="2:6" ht="12.75">
      <c r="B8" s="43" t="s">
        <v>21</v>
      </c>
      <c r="F8" s="34"/>
    </row>
    <row r="9" spans="2:6" ht="12.75">
      <c r="B9" s="43"/>
      <c r="F9" s="34"/>
    </row>
    <row r="10" spans="1:9" ht="12.75">
      <c r="A10" s="51" t="s">
        <v>24</v>
      </c>
      <c r="B10" s="52"/>
      <c r="C10" s="53"/>
      <c r="D10" s="38"/>
      <c r="E10" s="64" t="s">
        <v>12</v>
      </c>
      <c r="F10" s="65"/>
      <c r="G10" s="70" t="s">
        <v>19</v>
      </c>
      <c r="H10" s="71"/>
      <c r="I10" s="72"/>
    </row>
    <row r="11" spans="1:9" ht="12.75">
      <c r="A11" s="14" t="s">
        <v>0</v>
      </c>
      <c r="B11" s="15" t="s">
        <v>1</v>
      </c>
      <c r="C11" s="16" t="s">
        <v>2</v>
      </c>
      <c r="E11" s="66" t="s">
        <v>26</v>
      </c>
      <c r="F11" s="67"/>
      <c r="G11" s="73"/>
      <c r="H11" s="74"/>
      <c r="I11" s="75"/>
    </row>
    <row r="12" spans="1:9" ht="12.75">
      <c r="A12" s="35">
        <v>4</v>
      </c>
      <c r="B12" s="35">
        <v>4</v>
      </c>
      <c r="C12" s="35">
        <v>0.5</v>
      </c>
      <c r="D12" s="36"/>
      <c r="E12" s="68">
        <v>0.125</v>
      </c>
      <c r="F12" s="69"/>
      <c r="G12" s="61">
        <f>SUM($C$3/((A12+B12+E12)*C12*E12*(144/((A12+E12)*(B12+E12)))))</f>
        <v>101.08153846153846</v>
      </c>
      <c r="H12" s="62"/>
      <c r="I12" s="63"/>
    </row>
    <row r="13" spans="1:6" ht="12.75">
      <c r="A13" s="44"/>
      <c r="B13" s="44"/>
      <c r="C13" s="44"/>
      <c r="D13" s="36"/>
      <c r="E13" s="44"/>
      <c r="F13" s="44"/>
    </row>
    <row r="14" spans="1:4" s="42" customFormat="1" ht="36" customHeight="1">
      <c r="A14" s="40" t="s">
        <v>28</v>
      </c>
      <c r="B14" s="41"/>
      <c r="C14" s="41"/>
      <c r="D14" s="41"/>
    </row>
    <row r="15" spans="1:12" ht="12.75">
      <c r="A15" s="51" t="s">
        <v>24</v>
      </c>
      <c r="B15" s="52"/>
      <c r="C15" s="53"/>
      <c r="D15" s="3" t="s">
        <v>3</v>
      </c>
      <c r="E15" s="58" t="s">
        <v>25</v>
      </c>
      <c r="F15" s="59"/>
      <c r="G15" s="59"/>
      <c r="H15" s="59"/>
      <c r="I15" s="59"/>
      <c r="J15" s="59"/>
      <c r="K15" s="59"/>
      <c r="L15" s="60"/>
    </row>
    <row r="16" spans="1:12" ht="12.75">
      <c r="A16" s="14" t="s">
        <v>0</v>
      </c>
      <c r="B16" s="15" t="s">
        <v>1</v>
      </c>
      <c r="C16" s="16" t="s">
        <v>2</v>
      </c>
      <c r="D16" s="7"/>
      <c r="E16" s="11" t="s">
        <v>4</v>
      </c>
      <c r="F16" s="12" t="s">
        <v>5</v>
      </c>
      <c r="G16" s="12" t="s">
        <v>6</v>
      </c>
      <c r="H16" s="12" t="s">
        <v>7</v>
      </c>
      <c r="I16" s="12" t="s">
        <v>8</v>
      </c>
      <c r="J16" s="12" t="s">
        <v>9</v>
      </c>
      <c r="K16" s="12" t="s">
        <v>10</v>
      </c>
      <c r="L16" s="13" t="s">
        <v>11</v>
      </c>
    </row>
    <row r="17" spans="1:12" ht="12.75" hidden="1">
      <c r="A17" s="14"/>
      <c r="B17" s="15"/>
      <c r="C17" s="16"/>
      <c r="D17" s="7"/>
      <c r="E17" s="19">
        <v>0.0625</v>
      </c>
      <c r="F17" s="20">
        <v>0.125</v>
      </c>
      <c r="G17" s="20">
        <v>0.188</v>
      </c>
      <c r="H17" s="20">
        <v>0.25</v>
      </c>
      <c r="I17" s="20">
        <v>0.313</v>
      </c>
      <c r="J17" s="20">
        <v>0.375</v>
      </c>
      <c r="K17" s="20">
        <v>0.438</v>
      </c>
      <c r="L17" s="21">
        <v>0.5</v>
      </c>
    </row>
    <row r="18" spans="1:12" ht="12.75">
      <c r="A18" s="37">
        <v>1</v>
      </c>
      <c r="B18" s="37">
        <v>1</v>
      </c>
      <c r="C18" s="37">
        <v>0.25</v>
      </c>
      <c r="D18" s="31">
        <f aca="true" t="shared" si="0" ref="D18:D27">SUM(144/(A18*B18))</f>
        <v>144</v>
      </c>
      <c r="E18" s="33" t="s">
        <v>14</v>
      </c>
      <c r="F18" s="32">
        <f aca="true" t="shared" si="1" ref="F18:L27">SUM($C$3/(($A18+$B18-F$17)*$C18*$D18*F$17))</f>
        <v>51.48444444444444</v>
      </c>
      <c r="G18" s="32">
        <f t="shared" si="1"/>
        <v>35.421852739029006</v>
      </c>
      <c r="H18" s="32">
        <f t="shared" si="1"/>
        <v>27.58095238095238</v>
      </c>
      <c r="I18" s="32">
        <f t="shared" si="1"/>
        <v>22.85219365277165</v>
      </c>
      <c r="J18" s="32">
        <f t="shared" si="1"/>
        <v>19.801709401709402</v>
      </c>
      <c r="K18" s="32">
        <f t="shared" si="1"/>
        <v>17.63730299327444</v>
      </c>
      <c r="L18" s="32">
        <f t="shared" si="1"/>
        <v>16.08888888888889</v>
      </c>
    </row>
    <row r="19" spans="1:12" ht="12.75">
      <c r="A19" s="37">
        <v>2</v>
      </c>
      <c r="B19" s="37">
        <v>2</v>
      </c>
      <c r="C19" s="37">
        <v>0.25</v>
      </c>
      <c r="D19" s="31">
        <f t="shared" si="0"/>
        <v>36</v>
      </c>
      <c r="E19" s="33" t="s">
        <v>14</v>
      </c>
      <c r="F19" s="32">
        <f t="shared" si="1"/>
        <v>99.64731182795698</v>
      </c>
      <c r="G19" s="32">
        <f t="shared" si="1"/>
        <v>67.34983962552</v>
      </c>
      <c r="H19" s="32">
        <f t="shared" si="1"/>
        <v>51.48444444444444</v>
      </c>
      <c r="I19" s="32">
        <f t="shared" si="1"/>
        <v>41.82441084049446</v>
      </c>
      <c r="J19" s="32">
        <f t="shared" si="1"/>
        <v>35.506513409961684</v>
      </c>
      <c r="K19" s="32">
        <f t="shared" si="1"/>
        <v>30.937077232447695</v>
      </c>
      <c r="L19" s="32">
        <f t="shared" si="1"/>
        <v>27.58095238095238</v>
      </c>
    </row>
    <row r="20" spans="1:12" ht="12.75">
      <c r="A20" s="37">
        <v>4</v>
      </c>
      <c r="B20" s="37">
        <v>4</v>
      </c>
      <c r="C20" s="37">
        <v>0.5</v>
      </c>
      <c r="D20" s="31">
        <f t="shared" si="0"/>
        <v>9</v>
      </c>
      <c r="E20" s="33" t="s">
        <v>14</v>
      </c>
      <c r="F20" s="32">
        <f t="shared" si="1"/>
        <v>98.06560846560846</v>
      </c>
      <c r="G20" s="32">
        <f t="shared" si="1"/>
        <v>65.72902935291404</v>
      </c>
      <c r="H20" s="32">
        <f t="shared" si="1"/>
        <v>49.82365591397849</v>
      </c>
      <c r="I20" s="32">
        <f t="shared" si="1"/>
        <v>40.12140048625031</v>
      </c>
      <c r="J20" s="32">
        <f t="shared" si="1"/>
        <v>33.76029143897996</v>
      </c>
      <c r="K20" s="32">
        <f t="shared" si="1"/>
        <v>29.14516506267619</v>
      </c>
      <c r="L20" s="32">
        <f t="shared" si="1"/>
        <v>25.74222222222222</v>
      </c>
    </row>
    <row r="21" spans="1:12" ht="12.75">
      <c r="A21" s="37">
        <v>6</v>
      </c>
      <c r="B21" s="37">
        <v>6</v>
      </c>
      <c r="C21" s="37">
        <v>0.5</v>
      </c>
      <c r="D21" s="31">
        <f t="shared" si="0"/>
        <v>4</v>
      </c>
      <c r="E21" s="33" t="s">
        <v>14</v>
      </c>
      <c r="F21" s="32">
        <f t="shared" si="1"/>
        <v>146.3242105263158</v>
      </c>
      <c r="G21" s="32">
        <f t="shared" si="1"/>
        <v>97.80893573790807</v>
      </c>
      <c r="H21" s="32">
        <f t="shared" si="1"/>
        <v>73.94042553191488</v>
      </c>
      <c r="I21" s="32">
        <f t="shared" si="1"/>
        <v>59.37620539574432</v>
      </c>
      <c r="J21" s="32">
        <f t="shared" si="1"/>
        <v>49.82365591397849</v>
      </c>
      <c r="K21" s="32">
        <f t="shared" si="1"/>
        <v>42.889674014781534</v>
      </c>
      <c r="L21" s="32">
        <f t="shared" si="1"/>
        <v>37.77391304347826</v>
      </c>
    </row>
    <row r="22" spans="1:12" ht="12.75">
      <c r="A22" s="37">
        <v>8</v>
      </c>
      <c r="B22" s="37">
        <v>8</v>
      </c>
      <c r="C22" s="37">
        <v>0.375</v>
      </c>
      <c r="D22" s="31">
        <f t="shared" si="0"/>
        <v>2.25</v>
      </c>
      <c r="E22" s="33" t="s">
        <v>14</v>
      </c>
      <c r="F22" s="32">
        <f t="shared" si="1"/>
        <v>259.44916885389324</v>
      </c>
      <c r="G22" s="32">
        <f t="shared" si="1"/>
        <v>173.19341506196628</v>
      </c>
      <c r="H22" s="32">
        <f t="shared" si="1"/>
        <v>130.75414462081127</v>
      </c>
      <c r="I22" s="32">
        <f t="shared" si="1"/>
        <v>104.8556403094898</v>
      </c>
      <c r="J22" s="32">
        <f t="shared" si="1"/>
        <v>87.86678518518518</v>
      </c>
      <c r="K22" s="32">
        <f t="shared" si="1"/>
        <v>75.53296087185277</v>
      </c>
      <c r="L22" s="32">
        <f t="shared" si="1"/>
        <v>66.43154121863799</v>
      </c>
    </row>
    <row r="23" spans="1:12" ht="12.75">
      <c r="A23" s="37">
        <v>12</v>
      </c>
      <c r="B23" s="37">
        <v>12</v>
      </c>
      <c r="C23" s="37">
        <v>0.375</v>
      </c>
      <c r="D23" s="31">
        <f t="shared" si="0"/>
        <v>1</v>
      </c>
      <c r="E23" s="33" t="s">
        <v>14</v>
      </c>
      <c r="F23" s="32">
        <f t="shared" si="1"/>
        <v>388.15497382198953</v>
      </c>
      <c r="G23" s="32">
        <f t="shared" si="1"/>
        <v>258.76457784560614</v>
      </c>
      <c r="H23" s="32">
        <f t="shared" si="1"/>
        <v>195.09894736842105</v>
      </c>
      <c r="I23" s="32">
        <f t="shared" si="1"/>
        <v>156.24428870070815</v>
      </c>
      <c r="J23" s="32">
        <f t="shared" si="1"/>
        <v>130.75414462081127</v>
      </c>
      <c r="K23" s="32">
        <f t="shared" si="1"/>
        <v>112.2463652681219</v>
      </c>
      <c r="L23" s="32">
        <f t="shared" si="1"/>
        <v>98.58723404255319</v>
      </c>
    </row>
    <row r="24" spans="1:12" ht="12.75">
      <c r="A24" s="37">
        <v>13</v>
      </c>
      <c r="B24" s="37">
        <v>13</v>
      </c>
      <c r="C24" s="37">
        <v>0.375</v>
      </c>
      <c r="D24" s="31">
        <f t="shared" si="0"/>
        <v>0.8520710059171598</v>
      </c>
      <c r="E24" s="33" t="s">
        <v>14</v>
      </c>
      <c r="F24" s="32">
        <f t="shared" si="1"/>
        <v>420.33193773483623</v>
      </c>
      <c r="G24" s="32">
        <f t="shared" si="1"/>
        <v>280.15814661313533</v>
      </c>
      <c r="H24" s="32">
        <f t="shared" si="1"/>
        <v>211.18619201725994</v>
      </c>
      <c r="I24" s="32">
        <f t="shared" si="1"/>
        <v>169.09276980537896</v>
      </c>
      <c r="J24" s="32">
        <f t="shared" si="1"/>
        <v>141.47757904245708</v>
      </c>
      <c r="K24" s="32">
        <f t="shared" si="1"/>
        <v>121.42659597732569</v>
      </c>
      <c r="L24" s="32">
        <f t="shared" si="1"/>
        <v>106.62832244008713</v>
      </c>
    </row>
    <row r="25" spans="1:12" ht="12.75">
      <c r="A25" s="37">
        <v>16</v>
      </c>
      <c r="B25" s="37">
        <v>16</v>
      </c>
      <c r="C25" s="37">
        <v>0.375</v>
      </c>
      <c r="D25" s="31">
        <f t="shared" si="0"/>
        <v>0.5625</v>
      </c>
      <c r="E25" s="33" t="s">
        <v>14</v>
      </c>
      <c r="F25" s="32">
        <f t="shared" si="1"/>
        <v>516.8634422657951</v>
      </c>
      <c r="G25" s="32">
        <f t="shared" si="1"/>
        <v>344.3397810838439</v>
      </c>
      <c r="H25" s="32">
        <f t="shared" si="1"/>
        <v>259.44916885389324</v>
      </c>
      <c r="I25" s="32">
        <f t="shared" si="1"/>
        <v>207.63978029286028</v>
      </c>
      <c r="J25" s="32">
        <f t="shared" si="1"/>
        <v>173.64977309325135</v>
      </c>
      <c r="K25" s="32">
        <f t="shared" si="1"/>
        <v>148.96951233607155</v>
      </c>
      <c r="L25" s="32">
        <f t="shared" si="1"/>
        <v>130.75414462081127</v>
      </c>
    </row>
    <row r="26" spans="1:12" ht="12.75">
      <c r="A26" s="37">
        <v>18</v>
      </c>
      <c r="B26" s="37">
        <v>18</v>
      </c>
      <c r="C26" s="37">
        <v>0.375</v>
      </c>
      <c r="D26" s="31">
        <f t="shared" si="0"/>
        <v>0.4444444444444444</v>
      </c>
      <c r="E26" s="33" t="s">
        <v>14</v>
      </c>
      <c r="F26" s="32">
        <f t="shared" si="1"/>
        <v>581.218118466899</v>
      </c>
      <c r="G26" s="32">
        <f t="shared" si="1"/>
        <v>387.1280516931208</v>
      </c>
      <c r="H26" s="32">
        <f t="shared" si="1"/>
        <v>291.62517482517484</v>
      </c>
      <c r="I26" s="32">
        <f t="shared" si="1"/>
        <v>233.3386541183279</v>
      </c>
      <c r="J26" s="32">
        <f t="shared" si="1"/>
        <v>195.09894736842105</v>
      </c>
      <c r="K26" s="32">
        <f t="shared" si="1"/>
        <v>167.3326846495374</v>
      </c>
      <c r="L26" s="32">
        <f t="shared" si="1"/>
        <v>146.83943661971833</v>
      </c>
    </row>
    <row r="27" spans="1:12" ht="12.75">
      <c r="A27" s="37">
        <v>24</v>
      </c>
      <c r="B27" s="37">
        <v>24</v>
      </c>
      <c r="C27" s="37">
        <v>0.375</v>
      </c>
      <c r="D27" s="31">
        <f t="shared" si="0"/>
        <v>0.25</v>
      </c>
      <c r="E27" s="33" t="s">
        <v>14</v>
      </c>
      <c r="F27" s="32">
        <f t="shared" si="1"/>
        <v>774.2830287206266</v>
      </c>
      <c r="G27" s="32">
        <f t="shared" si="1"/>
        <v>515.4941962402388</v>
      </c>
      <c r="H27" s="32">
        <f t="shared" si="1"/>
        <v>388.15497382198953</v>
      </c>
      <c r="I27" s="32">
        <f t="shared" si="1"/>
        <v>310.43751684557003</v>
      </c>
      <c r="J27" s="32">
        <f t="shared" si="1"/>
        <v>259.44916885389324</v>
      </c>
      <c r="K27" s="32">
        <f t="shared" si="1"/>
        <v>222.42536970249265</v>
      </c>
      <c r="L27" s="32">
        <f t="shared" si="1"/>
        <v>195.09894736842105</v>
      </c>
    </row>
    <row r="28" spans="1:6" ht="12.75">
      <c r="A28" s="1"/>
      <c r="B28" s="1"/>
      <c r="C28" s="1"/>
      <c r="E28" s="22" t="s">
        <v>14</v>
      </c>
      <c r="F28" s="17" t="s">
        <v>16</v>
      </c>
    </row>
    <row r="29" spans="1:6" ht="12.75">
      <c r="A29" s="1"/>
      <c r="B29" s="1"/>
      <c r="C29" s="1"/>
      <c r="E29" s="22"/>
      <c r="F29" s="17"/>
    </row>
    <row r="30" spans="1:3" ht="12.75">
      <c r="A30" s="27" t="s">
        <v>17</v>
      </c>
      <c r="B30" s="25" t="s">
        <v>32</v>
      </c>
      <c r="C30" s="1"/>
    </row>
    <row r="31" spans="1:12" ht="12.75">
      <c r="A31" s="1"/>
      <c r="B31" s="25" t="s">
        <v>18</v>
      </c>
      <c r="C31" s="1"/>
      <c r="E31" s="23"/>
      <c r="F31" s="23"/>
      <c r="G31" s="23"/>
      <c r="H31" s="23"/>
      <c r="I31" s="23"/>
      <c r="J31" s="23"/>
      <c r="K31" s="23"/>
      <c r="L31" s="23"/>
    </row>
    <row r="32" spans="2:12" ht="12.75">
      <c r="B32" s="25" t="s">
        <v>33</v>
      </c>
      <c r="E32" s="23"/>
      <c r="F32" s="23"/>
      <c r="G32" s="23"/>
      <c r="H32" s="23"/>
      <c r="I32" s="23"/>
      <c r="J32" s="23"/>
      <c r="K32" s="23"/>
      <c r="L32" s="23"/>
    </row>
    <row r="33" spans="2:12" ht="12.75">
      <c r="B33" s="25"/>
      <c r="E33" s="23"/>
      <c r="F33" s="23"/>
      <c r="G33" s="23"/>
      <c r="H33" s="23"/>
      <c r="I33" s="23"/>
      <c r="J33" s="23"/>
      <c r="K33" s="23"/>
      <c r="L33" s="23"/>
    </row>
  </sheetData>
  <sheetProtection/>
  <mergeCells count="9">
    <mergeCell ref="A10:C10"/>
    <mergeCell ref="A1:N1"/>
    <mergeCell ref="G10:I11"/>
    <mergeCell ref="E15:L15"/>
    <mergeCell ref="A15:C15"/>
    <mergeCell ref="G12:I12"/>
    <mergeCell ref="E10:F10"/>
    <mergeCell ref="E11:F11"/>
    <mergeCell ref="E12:F12"/>
  </mergeCells>
  <printOptions/>
  <pageMargins left="0.75" right="0.75" top="1" bottom="1" header="0.5" footer="0.5"/>
  <pageSetup horizontalDpi="300" verticalDpi="300" orientation="landscape" r:id="rId1"/>
  <headerFooter alignWithMargins="0">
    <oddFooter>&amp;L&amp;F, &amp;A&amp;RRev 12/2003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3" width="10.57421875" style="0" customWidth="1"/>
    <col min="4" max="4" width="12.421875" style="1" hidden="1" customWidth="1"/>
  </cols>
  <sheetData>
    <row r="1" spans="1:14" ht="15.75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4" s="29" customFormat="1" ht="33" customHeight="1">
      <c r="A2" s="28" t="s">
        <v>31</v>
      </c>
      <c r="D2" s="30"/>
    </row>
    <row r="3" spans="1:3" ht="18.75" customHeight="1">
      <c r="A3" s="4" t="s">
        <v>13</v>
      </c>
      <c r="B3" s="2"/>
      <c r="C3" s="18">
        <v>188.9</v>
      </c>
    </row>
    <row r="4" spans="1:4" ht="12.75">
      <c r="A4" s="5"/>
      <c r="B4" s="5"/>
      <c r="C4" s="5"/>
      <c r="D4" s="6"/>
    </row>
    <row r="5" spans="1:4" s="29" customFormat="1" ht="36" customHeight="1">
      <c r="A5" s="39" t="s">
        <v>27</v>
      </c>
      <c r="D5" s="30"/>
    </row>
    <row r="6" ht="12.75">
      <c r="B6" s="43" t="s">
        <v>20</v>
      </c>
    </row>
    <row r="7" ht="12.75">
      <c r="B7" s="43" t="s">
        <v>22</v>
      </c>
    </row>
    <row r="8" spans="2:6" ht="12.75">
      <c r="B8" s="43" t="s">
        <v>21</v>
      </c>
      <c r="F8" s="34"/>
    </row>
    <row r="9" spans="2:6" ht="12.75">
      <c r="B9" s="43"/>
      <c r="F9" s="34"/>
    </row>
    <row r="10" spans="1:9" ht="12.75">
      <c r="A10" s="51" t="s">
        <v>24</v>
      </c>
      <c r="B10" s="52"/>
      <c r="C10" s="53"/>
      <c r="D10" s="38"/>
      <c r="E10" s="64" t="s">
        <v>12</v>
      </c>
      <c r="F10" s="65"/>
      <c r="G10" s="70" t="s">
        <v>19</v>
      </c>
      <c r="H10" s="71"/>
      <c r="I10" s="72"/>
    </row>
    <row r="11" spans="1:9" ht="12.75">
      <c r="A11" s="14" t="s">
        <v>0</v>
      </c>
      <c r="B11" s="15" t="s">
        <v>1</v>
      </c>
      <c r="C11" s="16" t="s">
        <v>2</v>
      </c>
      <c r="E11" s="66" t="s">
        <v>26</v>
      </c>
      <c r="F11" s="67"/>
      <c r="G11" s="73"/>
      <c r="H11" s="74"/>
      <c r="I11" s="75"/>
    </row>
    <row r="12" spans="1:9" ht="12.75">
      <c r="A12" s="35">
        <v>4.25</v>
      </c>
      <c r="B12" s="35">
        <v>4.25</v>
      </c>
      <c r="C12" s="35">
        <v>0.3125</v>
      </c>
      <c r="D12" s="36"/>
      <c r="E12" s="68">
        <v>0.125</v>
      </c>
      <c r="F12" s="69"/>
      <c r="G12" s="61">
        <f>SUM($C$3/((A12+B12+E12)*C12*E12*(144/((A12+E12)*(B12+E12)))))</f>
        <v>74.52576489533013</v>
      </c>
      <c r="H12" s="62"/>
      <c r="I12" s="63"/>
    </row>
    <row r="13" spans="1:6" ht="12.75">
      <c r="A13" s="44"/>
      <c r="B13" s="44"/>
      <c r="C13" s="44"/>
      <c r="D13" s="36"/>
      <c r="E13" s="44"/>
      <c r="F13" s="44"/>
    </row>
    <row r="14" spans="1:4" s="42" customFormat="1" ht="36" customHeight="1">
      <c r="A14" s="40" t="s">
        <v>28</v>
      </c>
      <c r="B14" s="41"/>
      <c r="C14" s="41"/>
      <c r="D14" s="41"/>
    </row>
    <row r="15" spans="1:12" ht="12.75">
      <c r="A15" s="51" t="s">
        <v>24</v>
      </c>
      <c r="B15" s="52"/>
      <c r="C15" s="53"/>
      <c r="D15" s="3" t="s">
        <v>3</v>
      </c>
      <c r="E15" s="58" t="s">
        <v>25</v>
      </c>
      <c r="F15" s="59"/>
      <c r="G15" s="59"/>
      <c r="H15" s="59"/>
      <c r="I15" s="59"/>
      <c r="J15" s="59"/>
      <c r="K15" s="59"/>
      <c r="L15" s="60"/>
    </row>
    <row r="16" spans="1:12" ht="12.75">
      <c r="A16" s="14" t="s">
        <v>0</v>
      </c>
      <c r="B16" s="15" t="s">
        <v>1</v>
      </c>
      <c r="C16" s="16" t="s">
        <v>2</v>
      </c>
      <c r="D16" s="7"/>
      <c r="E16" s="11" t="s">
        <v>4</v>
      </c>
      <c r="F16" s="12" t="s">
        <v>5</v>
      </c>
      <c r="G16" s="12" t="s">
        <v>6</v>
      </c>
      <c r="H16" s="12" t="s">
        <v>7</v>
      </c>
      <c r="I16" s="12" t="s">
        <v>8</v>
      </c>
      <c r="J16" s="12" t="s">
        <v>9</v>
      </c>
      <c r="K16" s="12" t="s">
        <v>10</v>
      </c>
      <c r="L16" s="13" t="s">
        <v>11</v>
      </c>
    </row>
    <row r="17" spans="1:12" ht="13.5" thickBot="1">
      <c r="A17" s="14"/>
      <c r="B17" s="15"/>
      <c r="C17" s="16"/>
      <c r="D17" s="8"/>
      <c r="E17" s="19">
        <v>0.0625</v>
      </c>
      <c r="F17" s="20">
        <v>0.125</v>
      </c>
      <c r="G17" s="20">
        <v>0.188</v>
      </c>
      <c r="H17" s="20">
        <v>0.25</v>
      </c>
      <c r="I17" s="20">
        <v>0.313</v>
      </c>
      <c r="J17" s="20">
        <v>0.375</v>
      </c>
      <c r="K17" s="20">
        <v>0.438</v>
      </c>
      <c r="L17" s="21">
        <v>0.5</v>
      </c>
    </row>
    <row r="18" spans="1:12" ht="12.75">
      <c r="A18" s="37">
        <v>4</v>
      </c>
      <c r="B18" s="37">
        <v>8</v>
      </c>
      <c r="C18" s="37">
        <v>0.313</v>
      </c>
      <c r="D18" s="9">
        <f aca="true" t="shared" si="0" ref="D18:D23">SUM(144/(A18*B18))</f>
        <v>4.5</v>
      </c>
      <c r="E18" s="32">
        <f aca="true" t="shared" si="1" ref="E18:F23">SUM($C$3/(($A18+$B18-E$17)*$C18*$D18*E$17))</f>
        <v>179.75530018753008</v>
      </c>
      <c r="F18" s="32">
        <f t="shared" si="1"/>
        <v>90.35069035741644</v>
      </c>
      <c r="G18" s="33" t="s">
        <v>14</v>
      </c>
      <c r="H18" s="33" t="s">
        <v>14</v>
      </c>
      <c r="I18" s="33" t="s">
        <v>14</v>
      </c>
      <c r="J18" s="33" t="s">
        <v>14</v>
      </c>
      <c r="K18" s="33" t="s">
        <v>14</v>
      </c>
      <c r="L18" s="33" t="s">
        <v>14</v>
      </c>
    </row>
    <row r="19" spans="1:12" ht="12.75">
      <c r="A19" s="37">
        <v>4.25</v>
      </c>
      <c r="B19" s="37">
        <v>4.25</v>
      </c>
      <c r="C19" s="37">
        <v>0.313</v>
      </c>
      <c r="D19" s="9">
        <f t="shared" si="0"/>
        <v>7.972318339100346</v>
      </c>
      <c r="E19" s="32">
        <f t="shared" si="1"/>
        <v>143.55197938442527</v>
      </c>
      <c r="F19" s="32">
        <f t="shared" si="1"/>
        <v>72.31163140633362</v>
      </c>
      <c r="G19" s="33" t="s">
        <v>14</v>
      </c>
      <c r="H19" s="33" t="s">
        <v>14</v>
      </c>
      <c r="I19" s="33" t="s">
        <v>14</v>
      </c>
      <c r="J19" s="33" t="s">
        <v>14</v>
      </c>
      <c r="K19" s="33" t="s">
        <v>14</v>
      </c>
      <c r="L19" s="33" t="s">
        <v>14</v>
      </c>
    </row>
    <row r="20" spans="1:12" ht="12.75">
      <c r="A20" s="37">
        <v>6</v>
      </c>
      <c r="B20" s="37">
        <v>6</v>
      </c>
      <c r="C20" s="37">
        <v>0.313</v>
      </c>
      <c r="D20" s="9">
        <f t="shared" si="0"/>
        <v>4</v>
      </c>
      <c r="E20" s="32">
        <f t="shared" si="1"/>
        <v>202.22471271097135</v>
      </c>
      <c r="F20" s="32">
        <f t="shared" si="1"/>
        <v>101.6445266520935</v>
      </c>
      <c r="G20" s="33" t="s">
        <v>14</v>
      </c>
      <c r="H20" s="33" t="s">
        <v>14</v>
      </c>
      <c r="I20" s="33" t="s">
        <v>14</v>
      </c>
      <c r="J20" s="33" t="s">
        <v>14</v>
      </c>
      <c r="K20" s="33" t="s">
        <v>14</v>
      </c>
      <c r="L20" s="33" t="s">
        <v>14</v>
      </c>
    </row>
    <row r="21" spans="1:12" ht="12.75">
      <c r="A21" s="37">
        <v>8</v>
      </c>
      <c r="B21" s="37">
        <v>10</v>
      </c>
      <c r="C21" s="37">
        <v>0.313</v>
      </c>
      <c r="D21" s="9">
        <f t="shared" si="0"/>
        <v>1.8</v>
      </c>
      <c r="E21" s="32">
        <f t="shared" si="1"/>
        <v>299.07022940608226</v>
      </c>
      <c r="F21" s="32">
        <f t="shared" si="1"/>
        <v>150.05796475445035</v>
      </c>
      <c r="G21" s="33" t="s">
        <v>14</v>
      </c>
      <c r="H21" s="33" t="s">
        <v>14</v>
      </c>
      <c r="I21" s="33" t="s">
        <v>14</v>
      </c>
      <c r="J21" s="33" t="s">
        <v>14</v>
      </c>
      <c r="K21" s="33" t="s">
        <v>14</v>
      </c>
      <c r="L21" s="33" t="s">
        <v>14</v>
      </c>
    </row>
    <row r="22" spans="1:12" ht="12.75">
      <c r="A22" s="37">
        <v>12</v>
      </c>
      <c r="B22" s="37">
        <v>12</v>
      </c>
      <c r="C22" s="37">
        <v>0.375</v>
      </c>
      <c r="D22" s="9">
        <f t="shared" si="0"/>
        <v>1</v>
      </c>
      <c r="E22" s="32">
        <f t="shared" si="1"/>
        <v>336.69904264577895</v>
      </c>
      <c r="F22" s="32">
        <f t="shared" si="1"/>
        <v>168.79022687609074</v>
      </c>
      <c r="G22" s="33" t="s">
        <v>14</v>
      </c>
      <c r="H22" s="33" t="s">
        <v>14</v>
      </c>
      <c r="I22" s="33" t="s">
        <v>14</v>
      </c>
      <c r="J22" s="33" t="s">
        <v>14</v>
      </c>
      <c r="K22" s="33" t="s">
        <v>14</v>
      </c>
      <c r="L22" s="33" t="s">
        <v>14</v>
      </c>
    </row>
    <row r="23" spans="1:12" ht="12.75">
      <c r="A23" s="37">
        <v>16</v>
      </c>
      <c r="B23" s="37">
        <v>16</v>
      </c>
      <c r="C23" s="37">
        <v>0.375</v>
      </c>
      <c r="D23" s="10">
        <f t="shared" si="0"/>
        <v>0.5625</v>
      </c>
      <c r="E23" s="32">
        <f t="shared" si="1"/>
        <v>448.6392114227731</v>
      </c>
      <c r="F23" s="32">
        <f t="shared" si="1"/>
        <v>224.7594480755265</v>
      </c>
      <c r="G23" s="33" t="s">
        <v>14</v>
      </c>
      <c r="H23" s="33" t="s">
        <v>14</v>
      </c>
      <c r="I23" s="33" t="s">
        <v>14</v>
      </c>
      <c r="J23" s="33" t="s">
        <v>14</v>
      </c>
      <c r="K23" s="33" t="s">
        <v>14</v>
      </c>
      <c r="L23" s="33" t="s">
        <v>14</v>
      </c>
    </row>
    <row r="24" spans="1:6" ht="12.75">
      <c r="A24" s="1"/>
      <c r="B24" s="1"/>
      <c r="C24" s="1"/>
      <c r="E24" s="22" t="s">
        <v>14</v>
      </c>
      <c r="F24" s="17" t="s">
        <v>15</v>
      </c>
    </row>
    <row r="25" spans="1:6" ht="12.75">
      <c r="A25" s="1"/>
      <c r="B25" s="1"/>
      <c r="C25" s="1"/>
      <c r="E25" s="22"/>
      <c r="F25" s="17"/>
    </row>
    <row r="26" spans="1:4" s="26" customFormat="1" ht="11.25">
      <c r="A26" s="27" t="s">
        <v>17</v>
      </c>
      <c r="B26" s="25" t="s">
        <v>32</v>
      </c>
      <c r="C26" s="24"/>
      <c r="D26" s="24"/>
    </row>
    <row r="27" spans="1:3" ht="12.75">
      <c r="A27" s="1"/>
      <c r="B27" s="25" t="s">
        <v>18</v>
      </c>
      <c r="C27" s="1"/>
    </row>
    <row r="28" ht="12.75">
      <c r="B28" s="25" t="s">
        <v>33</v>
      </c>
    </row>
    <row r="29" ht="12.75">
      <c r="B29" s="25"/>
    </row>
  </sheetData>
  <sheetProtection/>
  <mergeCells count="9">
    <mergeCell ref="E15:L15"/>
    <mergeCell ref="A15:C15"/>
    <mergeCell ref="A10:C10"/>
    <mergeCell ref="A1:N1"/>
    <mergeCell ref="G10:I11"/>
    <mergeCell ref="G12:I12"/>
    <mergeCell ref="E10:F10"/>
    <mergeCell ref="E11:F11"/>
    <mergeCell ref="E12:F12"/>
  </mergeCells>
  <printOptions/>
  <pageMargins left="0.75" right="0.75" top="1" bottom="1" header="0.5" footer="0.5"/>
  <pageSetup horizontalDpi="300" verticalDpi="300" orientation="landscape" r:id="rId1"/>
  <headerFooter alignWithMargins="0">
    <oddFooter>&amp;L&amp;F, &amp;A&amp;RRev 12/2003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Laticrete International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Metcalf</dc:creator>
  <cp:keywords/>
  <dc:description/>
  <cp:lastModifiedBy>bertcz</cp:lastModifiedBy>
  <cp:lastPrinted>2003-12-08T17:17:25Z</cp:lastPrinted>
  <dcterms:created xsi:type="dcterms:W3CDTF">2003-12-03T19:32:36Z</dcterms:created>
  <dcterms:modified xsi:type="dcterms:W3CDTF">2013-03-07T14:01:57Z</dcterms:modified>
  <cp:category/>
  <cp:version/>
  <cp:contentType/>
  <cp:contentStatus/>
</cp:coreProperties>
</file>